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504" windowHeight="8196" tabRatio="634" activeTab="2"/>
  </bookViews>
  <sheets>
    <sheet name="квалификация" sheetId="1" r:id="rId1"/>
    <sheet name="раунды" sheetId="2" r:id="rId2"/>
    <sheet name="Финал" sheetId="3" r:id="rId3"/>
    <sheet name="карта" sheetId="4" r:id="rId4"/>
    <sheet name="список" sheetId="5" r:id="rId5"/>
  </sheets>
  <definedNames/>
  <calcPr fullCalcOnLoad="1"/>
</workbook>
</file>

<file path=xl/sharedStrings.xml><?xml version="1.0" encoding="utf-8"?>
<sst xmlns="http://schemas.openxmlformats.org/spreadsheetml/2006/main" count="172" uniqueCount="59">
  <si>
    <t>Волгоградская областная</t>
  </si>
  <si>
    <t xml:space="preserve">Федерация Спортивного </t>
  </si>
  <si>
    <t>Боулинга</t>
  </si>
  <si>
    <t>ФИНАЛ</t>
  </si>
  <si>
    <t>10 декабря 2016 г.</t>
  </si>
  <si>
    <t>Ф.И.О.</t>
  </si>
  <si>
    <t>итого</t>
  </si>
  <si>
    <t>сред.</t>
  </si>
  <si>
    <t>макс.</t>
  </si>
  <si>
    <t>разн.</t>
  </si>
  <si>
    <t>место</t>
  </si>
  <si>
    <t>макс</t>
  </si>
  <si>
    <t>Лазарев Сергей</t>
  </si>
  <si>
    <t>Рычагов Максим</t>
  </si>
  <si>
    <t>Халанский Дмитрий</t>
  </si>
  <si>
    <t>Иванова Ольга</t>
  </si>
  <si>
    <t>Лихолай Алла</t>
  </si>
  <si>
    <t>Безотосный Алексей</t>
  </si>
  <si>
    <t>Марченко Петр</t>
  </si>
  <si>
    <t>Мисходжев Руслан</t>
  </si>
  <si>
    <t>Белов Андрей</t>
  </si>
  <si>
    <t>Поляков Александр</t>
  </si>
  <si>
    <t>Анипко Александр</t>
  </si>
  <si>
    <t>Лаптев Вячеслав</t>
  </si>
  <si>
    <t>Вайнман Марина</t>
  </si>
  <si>
    <t>Егозарьян Артур</t>
  </si>
  <si>
    <t>Кияшкин Александр</t>
  </si>
  <si>
    <t>Беляков Александр</t>
  </si>
  <si>
    <t>Таганов Алексей</t>
  </si>
  <si>
    <t>Антюфеева Елена</t>
  </si>
  <si>
    <t>Вайнман Алексей</t>
  </si>
  <si>
    <t>Тетюшев Александр</t>
  </si>
  <si>
    <t>Карпов Сергей</t>
  </si>
  <si>
    <t>Мясников Виктор</t>
  </si>
  <si>
    <t>Тарапатин Василий</t>
  </si>
  <si>
    <t>Руденко Сергей</t>
  </si>
  <si>
    <t>Фамин Денис</t>
  </si>
  <si>
    <t>Голубев Анатолий</t>
  </si>
  <si>
    <t>Тихонов Константин</t>
  </si>
  <si>
    <t>Лявин Андрей</t>
  </si>
  <si>
    <t>Раунды</t>
  </si>
  <si>
    <t>мин</t>
  </si>
  <si>
    <t>мин.</t>
  </si>
  <si>
    <t xml:space="preserve"> Открытый  Чемпионат Волгоградской области по боулингу  2016</t>
  </si>
  <si>
    <t xml:space="preserve">7 этап </t>
  </si>
  <si>
    <t>10 сентября  2016 г.</t>
  </si>
  <si>
    <t>Карточка участника Открытого Чемпионата Волгоградской области</t>
  </si>
  <si>
    <t>Ф.И.О.________________________________      №__________</t>
  </si>
  <si>
    <t>№</t>
  </si>
  <si>
    <t>итого/6</t>
  </si>
  <si>
    <t>средний</t>
  </si>
  <si>
    <t>переигровка</t>
  </si>
  <si>
    <t>подпись</t>
  </si>
  <si>
    <t>Кекеев Баатр</t>
  </si>
  <si>
    <t>Дорджиев Арслан</t>
  </si>
  <si>
    <t>Жиделёв Андрей</t>
  </si>
  <si>
    <t>Хохлов Сергей</t>
  </si>
  <si>
    <t>Корецкая Яна</t>
  </si>
  <si>
    <t>Желонкин Алексей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</si>
</sst>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0">
    <font>
      <sz val="10"/>
      <name val="Arial"/>
      <family val="2"/>
    </font>
    <font>
      <sz val="10"/>
      <name val="Arial Cyr"/>
      <family val="2"/>
    </font>
    <font>
      <sz val="18"/>
      <name val="Arial"/>
      <family val="2"/>
    </font>
    <font>
      <b/>
      <i/>
      <sz val="8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6"/>
      <color indexed="10"/>
      <name val="Times New Roman"/>
      <family val="1"/>
    </font>
    <font>
      <sz val="11"/>
      <name val="Arial"/>
      <family val="2"/>
    </font>
    <font>
      <b/>
      <sz val="12"/>
      <name val="Times New Roman"/>
      <family val="1"/>
    </font>
    <font>
      <b/>
      <sz val="10.5"/>
      <name val="Times New Roman"/>
      <family val="1"/>
    </font>
    <font>
      <b/>
      <sz val="10.5"/>
      <name val="Arial"/>
      <family val="2"/>
    </font>
    <font>
      <sz val="10.5"/>
      <color indexed="9"/>
      <name val="Arial"/>
      <family val="2"/>
    </font>
    <font>
      <sz val="10.5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2"/>
      <color indexed="9"/>
      <name val="Arial"/>
      <family val="2"/>
    </font>
    <font>
      <sz val="10.5"/>
      <color indexed="55"/>
      <name val="Arial"/>
      <family val="2"/>
    </font>
    <font>
      <sz val="10.5"/>
      <color indexed="8"/>
      <name val="Arial"/>
      <family val="2"/>
    </font>
    <font>
      <b/>
      <sz val="10"/>
      <name val="Arial Cyr"/>
      <family val="2"/>
    </font>
    <font>
      <u val="single"/>
      <sz val="11.5"/>
      <color indexed="12"/>
      <name val="Arial"/>
      <family val="2"/>
    </font>
    <font>
      <b/>
      <u val="single"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6"/>
      <name val="Times New Roman"/>
      <family val="1"/>
    </font>
    <font>
      <b/>
      <sz val="16"/>
      <name val="Times New Roman"/>
      <family val="1"/>
    </font>
    <font>
      <sz val="10.5"/>
      <color indexed="9"/>
      <name val="Times New Roman"/>
      <family val="1"/>
    </font>
    <font>
      <sz val="10.5"/>
      <name val="Times New Roman"/>
      <family val="1"/>
    </font>
    <font>
      <sz val="10"/>
      <color indexed="8"/>
      <name val="Arial"/>
      <family val="2"/>
    </font>
    <font>
      <b/>
      <sz val="18"/>
      <name val="Arial"/>
      <family val="2"/>
    </font>
    <font>
      <b/>
      <sz val="18"/>
      <name val="Times New Roman"/>
      <family val="1"/>
    </font>
    <font>
      <sz val="18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6"/>
      <name val="Arial"/>
      <family val="2"/>
    </font>
    <font>
      <b/>
      <sz val="14"/>
      <name val="Arial"/>
      <family val="2"/>
    </font>
    <font>
      <b/>
      <sz val="7"/>
      <name val="Arial"/>
      <family val="2"/>
    </font>
    <font>
      <b/>
      <sz val="10"/>
      <name val="Times New Roman"/>
      <family val="1"/>
    </font>
    <font>
      <sz val="8"/>
      <name val="Arial"/>
      <family val="2"/>
    </font>
    <font>
      <b/>
      <u val="single"/>
      <sz val="12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24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15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Border="1" applyAlignment="1">
      <alignment/>
    </xf>
    <xf numFmtId="0" fontId="9" fillId="2" borderId="1" xfId="0" applyFont="1" applyFill="1" applyBorder="1" applyAlignment="1">
      <alignment horizontal="center"/>
    </xf>
    <xf numFmtId="0" fontId="9" fillId="3" borderId="1" xfId="0" applyFont="1" applyFill="1" applyBorder="1" applyAlignment="1">
      <alignment horizontal="center"/>
    </xf>
    <xf numFmtId="0" fontId="9" fillId="3" borderId="2" xfId="0" applyFont="1" applyFill="1" applyBorder="1" applyAlignment="1">
      <alignment horizontal="center"/>
    </xf>
    <xf numFmtId="0" fontId="9" fillId="3" borderId="3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0" fontId="10" fillId="2" borderId="4" xfId="0" applyFont="1" applyFill="1" applyBorder="1" applyAlignment="1">
      <alignment horizontal="center"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Alignment="1">
      <alignment/>
    </xf>
    <xf numFmtId="0" fontId="8" fillId="3" borderId="4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164" fontId="8" fillId="2" borderId="6" xfId="0" applyNumberFormat="1" applyFont="1" applyFill="1" applyBorder="1" applyAlignment="1">
      <alignment horizontal="center" vertical="center"/>
    </xf>
    <xf numFmtId="1" fontId="8" fillId="2" borderId="6" xfId="0" applyNumberFormat="1" applyFont="1" applyFill="1" applyBorder="1" applyAlignment="1">
      <alignment horizontal="center" vertical="center"/>
    </xf>
    <xf numFmtId="0" fontId="14" fillId="2" borderId="6" xfId="0" applyFont="1" applyFill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/>
    </xf>
    <xf numFmtId="0" fontId="13" fillId="2" borderId="6" xfId="0" applyFont="1" applyFill="1" applyBorder="1" applyAlignment="1">
      <alignment horizontal="left"/>
    </xf>
    <xf numFmtId="0" fontId="8" fillId="3" borderId="8" xfId="0" applyFont="1" applyFill="1" applyBorder="1" applyAlignment="1">
      <alignment horizontal="center" vertical="center"/>
    </xf>
    <xf numFmtId="0" fontId="8" fillId="3" borderId="9" xfId="0" applyFont="1" applyFill="1" applyBorder="1" applyAlignment="1">
      <alignment horizontal="center" vertical="center"/>
    </xf>
    <xf numFmtId="0" fontId="8" fillId="3" borderId="10" xfId="0" applyFont="1" applyFill="1" applyBorder="1" applyAlignment="1">
      <alignment horizontal="center" vertical="center"/>
    </xf>
    <xf numFmtId="0" fontId="8" fillId="3" borderId="11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8" fillId="3" borderId="12" xfId="0" applyFont="1" applyFill="1" applyBorder="1" applyAlignment="1">
      <alignment horizontal="center" vertical="center"/>
    </xf>
    <xf numFmtId="0" fontId="8" fillId="3" borderId="9" xfId="0" applyNumberFormat="1" applyFont="1" applyFill="1" applyBorder="1" applyAlignment="1" applyProtection="1">
      <alignment horizontal="center" vertical="center"/>
      <protection/>
    </xf>
    <xf numFmtId="0" fontId="16" fillId="0" borderId="0" xfId="0" applyFont="1" applyBorder="1" applyAlignment="1">
      <alignment/>
    </xf>
    <xf numFmtId="0" fontId="16" fillId="0" borderId="0" xfId="0" applyFont="1" applyAlignment="1">
      <alignment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4" fillId="3" borderId="12" xfId="0" applyFont="1" applyFill="1" applyBorder="1" applyAlignment="1">
      <alignment horizontal="center" vertical="center"/>
    </xf>
    <xf numFmtId="0" fontId="14" fillId="3" borderId="10" xfId="0" applyFont="1" applyFill="1" applyBorder="1" applyAlignment="1">
      <alignment horizontal="center" vertical="center"/>
    </xf>
    <xf numFmtId="0" fontId="14" fillId="3" borderId="9" xfId="0" applyFont="1" applyFill="1" applyBorder="1" applyAlignment="1">
      <alignment horizontal="center" vertical="center"/>
    </xf>
    <xf numFmtId="0" fontId="14" fillId="3" borderId="11" xfId="0" applyFont="1" applyFill="1" applyBorder="1" applyAlignment="1">
      <alignment horizontal="center" vertical="center"/>
    </xf>
    <xf numFmtId="0" fontId="14" fillId="2" borderId="8" xfId="0" applyFont="1" applyFill="1" applyBorder="1" applyAlignment="1">
      <alignment horizontal="center" vertical="center"/>
    </xf>
    <xf numFmtId="164" fontId="14" fillId="2" borderId="6" xfId="0" applyNumberFormat="1" applyFont="1" applyFill="1" applyBorder="1" applyAlignment="1">
      <alignment horizontal="center" vertical="center"/>
    </xf>
    <xf numFmtId="1" fontId="14" fillId="2" borderId="6" xfId="0" applyNumberFormat="1" applyFont="1" applyFill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8" fillId="2" borderId="6" xfId="0" applyFont="1" applyFill="1" applyBorder="1" applyAlignment="1">
      <alignment/>
    </xf>
    <xf numFmtId="0" fontId="20" fillId="3" borderId="9" xfId="15" applyNumberFormat="1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9" fillId="3" borderId="6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25" fillId="0" borderId="0" xfId="0" applyFont="1" applyBorder="1" applyAlignment="1">
      <alignment/>
    </xf>
    <xf numFmtId="0" fontId="26" fillId="0" borderId="0" xfId="0" applyFont="1" applyBorder="1" applyAlignment="1">
      <alignment/>
    </xf>
    <xf numFmtId="0" fontId="26" fillId="0" borderId="0" xfId="0" applyFont="1" applyAlignment="1">
      <alignment/>
    </xf>
    <xf numFmtId="0" fontId="22" fillId="2" borderId="6" xfId="0" applyFont="1" applyFill="1" applyBorder="1" applyAlignment="1">
      <alignment horizontal="left"/>
    </xf>
    <xf numFmtId="0" fontId="8" fillId="3" borderId="6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164" fontId="8" fillId="2" borderId="6" xfId="0" applyNumberFormat="1" applyFont="1" applyFill="1" applyBorder="1" applyAlignment="1">
      <alignment horizontal="center" vertical="center"/>
    </xf>
    <xf numFmtId="1" fontId="8" fillId="2" borderId="6" xfId="0" applyNumberFormat="1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0" fontId="9" fillId="3" borderId="1" xfId="0" applyFont="1" applyFill="1" applyBorder="1" applyAlignment="1">
      <alignment horizontal="center"/>
    </xf>
    <xf numFmtId="0" fontId="9" fillId="3" borderId="2" xfId="0" applyFont="1" applyFill="1" applyBorder="1" applyAlignment="1">
      <alignment horizontal="center"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0" fontId="32" fillId="0" borderId="0" xfId="0" applyFont="1" applyAlignment="1">
      <alignment/>
    </xf>
    <xf numFmtId="0" fontId="33" fillId="0" borderId="0" xfId="0" applyFont="1" applyAlignment="1">
      <alignment/>
    </xf>
    <xf numFmtId="0" fontId="10" fillId="4" borderId="6" xfId="0" applyFont="1" applyFill="1" applyBorder="1" applyAlignment="1">
      <alignment horizontal="center"/>
    </xf>
    <xf numFmtId="0" fontId="10" fillId="2" borderId="6" xfId="0" applyFont="1" applyFill="1" applyBorder="1" applyAlignment="1">
      <alignment horizontal="center"/>
    </xf>
    <xf numFmtId="0" fontId="10" fillId="3" borderId="1" xfId="0" applyFont="1" applyFill="1" applyBorder="1" applyAlignment="1">
      <alignment horizontal="center"/>
    </xf>
    <xf numFmtId="0" fontId="10" fillId="3" borderId="2" xfId="0" applyFont="1" applyFill="1" applyBorder="1" applyAlignment="1">
      <alignment horizontal="center"/>
    </xf>
    <xf numFmtId="0" fontId="10" fillId="3" borderId="3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9" fillId="4" borderId="4" xfId="0" applyFont="1" applyFill="1" applyBorder="1" applyAlignment="1">
      <alignment horizontal="center"/>
    </xf>
    <xf numFmtId="0" fontId="14" fillId="3" borderId="7" xfId="0" applyFont="1" applyFill="1" applyBorder="1" applyAlignment="1">
      <alignment horizontal="center" vertical="center"/>
    </xf>
    <xf numFmtId="0" fontId="14" fillId="3" borderId="6" xfId="0" applyFont="1" applyFill="1" applyBorder="1" applyAlignment="1">
      <alignment horizontal="center" vertical="center"/>
    </xf>
    <xf numFmtId="0" fontId="34" fillId="0" borderId="0" xfId="0" applyFont="1" applyAlignment="1">
      <alignment/>
    </xf>
    <xf numFmtId="0" fontId="35" fillId="0" borderId="0" xfId="0" applyFont="1" applyAlignment="1">
      <alignment/>
    </xf>
    <xf numFmtId="0" fontId="13" fillId="0" borderId="1" xfId="0" applyFont="1" applyBorder="1" applyAlignment="1">
      <alignment horizontal="center"/>
    </xf>
    <xf numFmtId="0" fontId="13" fillId="0" borderId="2" xfId="0" applyFont="1" applyBorder="1" applyAlignment="1">
      <alignment horizontal="center"/>
    </xf>
    <xf numFmtId="0" fontId="36" fillId="0" borderId="1" xfId="0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9" xfId="0" applyFont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13" fillId="0" borderId="14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37" fillId="0" borderId="15" xfId="0" applyFont="1" applyBorder="1" applyAlignment="1">
      <alignment horizontal="center"/>
    </xf>
    <xf numFmtId="0" fontId="8" fillId="0" borderId="15" xfId="0" applyFont="1" applyBorder="1" applyAlignment="1">
      <alignment horizontal="left"/>
    </xf>
    <xf numFmtId="0" fontId="8" fillId="0" borderId="15" xfId="0" applyFont="1" applyBorder="1" applyAlignment="1">
      <alignment/>
    </xf>
    <xf numFmtId="0" fontId="8" fillId="0" borderId="16" xfId="0" applyFont="1" applyBorder="1" applyAlignment="1">
      <alignment/>
    </xf>
    <xf numFmtId="0" fontId="37" fillId="0" borderId="17" xfId="0" applyFont="1" applyBorder="1" applyAlignment="1">
      <alignment horizontal="center"/>
    </xf>
    <xf numFmtId="0" fontId="8" fillId="0" borderId="15" xfId="0" applyFont="1" applyBorder="1" applyAlignment="1">
      <alignment/>
    </xf>
    <xf numFmtId="0" fontId="5" fillId="0" borderId="0" xfId="0" applyFont="1" applyAlignment="1">
      <alignment/>
    </xf>
    <xf numFmtId="0" fontId="5" fillId="0" borderId="16" xfId="0" applyFont="1" applyBorder="1" applyAlignment="1">
      <alignment/>
    </xf>
    <xf numFmtId="0" fontId="37" fillId="0" borderId="0" xfId="0" applyFont="1" applyAlignment="1">
      <alignment/>
    </xf>
    <xf numFmtId="0" fontId="37" fillId="0" borderId="15" xfId="0" applyFont="1" applyBorder="1" applyAlignment="1">
      <alignment horizontal="left"/>
    </xf>
    <xf numFmtId="0" fontId="8" fillId="3" borderId="12" xfId="0" applyFont="1" applyFill="1" applyBorder="1" applyAlignment="1">
      <alignment horizontal="center" vertical="center"/>
    </xf>
    <xf numFmtId="0" fontId="8" fillId="3" borderId="8" xfId="0" applyFont="1" applyFill="1" applyBorder="1" applyAlignment="1">
      <alignment horizontal="center" vertical="center"/>
    </xf>
    <xf numFmtId="0" fontId="13" fillId="2" borderId="9" xfId="0" applyFont="1" applyFill="1" applyBorder="1" applyAlignment="1">
      <alignment horizontal="left"/>
    </xf>
    <xf numFmtId="0" fontId="8" fillId="3" borderId="4" xfId="0" applyFont="1" applyFill="1" applyBorder="1" applyAlignment="1">
      <alignment horizontal="center" vertical="center"/>
    </xf>
    <xf numFmtId="0" fontId="8" fillId="3" borderId="14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/>
    </xf>
    <xf numFmtId="0" fontId="8" fillId="3" borderId="9" xfId="0" applyFont="1" applyFill="1" applyBorder="1" applyAlignment="1">
      <alignment horizontal="center" vertical="center"/>
    </xf>
    <xf numFmtId="0" fontId="8" fillId="3" borderId="10" xfId="0" applyFont="1" applyFill="1" applyBorder="1" applyAlignment="1">
      <alignment horizontal="center" vertical="center"/>
    </xf>
    <xf numFmtId="0" fontId="8" fillId="3" borderId="11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center" vertical="center"/>
    </xf>
    <xf numFmtId="0" fontId="8" fillId="3" borderId="13" xfId="0" applyFont="1" applyFill="1" applyBorder="1" applyAlignment="1">
      <alignment horizontal="center" vertical="center"/>
    </xf>
    <xf numFmtId="0" fontId="8" fillId="3" borderId="18" xfId="0" applyFont="1" applyFill="1" applyBorder="1" applyAlignment="1">
      <alignment horizontal="center" vertical="center"/>
    </xf>
    <xf numFmtId="0" fontId="8" fillId="3" borderId="1" xfId="0" applyNumberFormat="1" applyFont="1" applyFill="1" applyBorder="1" applyAlignment="1" applyProtection="1">
      <alignment horizontal="center" vertical="center"/>
      <protection/>
    </xf>
    <xf numFmtId="0" fontId="39" fillId="3" borderId="9" xfId="0" applyNumberFormat="1" applyFont="1" applyFill="1" applyBorder="1" applyAlignment="1" applyProtection="1">
      <alignment horizontal="center" vertical="center"/>
      <protection/>
    </xf>
    <xf numFmtId="0" fontId="8" fillId="2" borderId="6" xfId="0" applyFont="1" applyFill="1" applyBorder="1" applyAlignment="1">
      <alignment horizontal="left"/>
    </xf>
    <xf numFmtId="0" fontId="12" fillId="5" borderId="19" xfId="0" applyFont="1" applyFill="1" applyBorder="1" applyAlignment="1">
      <alignment horizontal="center" vertical="center"/>
    </xf>
    <xf numFmtId="0" fontId="8" fillId="5" borderId="20" xfId="0" applyFont="1" applyFill="1" applyBorder="1" applyAlignment="1">
      <alignment horizontal="left"/>
    </xf>
    <xf numFmtId="0" fontId="8" fillId="5" borderId="21" xfId="0" applyFont="1" applyFill="1" applyBorder="1" applyAlignment="1">
      <alignment horizontal="left"/>
    </xf>
    <xf numFmtId="0" fontId="8" fillId="5" borderId="21" xfId="0" applyFont="1" applyFill="1" applyBorder="1" applyAlignment="1">
      <alignment/>
    </xf>
    <xf numFmtId="0" fontId="8" fillId="5" borderId="20" xfId="0" applyFont="1" applyFill="1" applyBorder="1" applyAlignment="1">
      <alignment/>
    </xf>
    <xf numFmtId="0" fontId="8" fillId="5" borderId="20" xfId="0" applyFont="1" applyFill="1" applyBorder="1" applyAlignment="1">
      <alignment/>
    </xf>
    <xf numFmtId="0" fontId="8" fillId="2" borderId="22" xfId="0" applyFont="1" applyFill="1" applyBorder="1" applyAlignment="1">
      <alignment horizontal="left"/>
    </xf>
    <xf numFmtId="0" fontId="8" fillId="5" borderId="6" xfId="0" applyFont="1" applyFill="1" applyBorder="1" applyAlignment="1">
      <alignment horizontal="left"/>
    </xf>
    <xf numFmtId="0" fontId="8" fillId="2" borderId="1" xfId="0" applyFont="1" applyFill="1" applyBorder="1" applyAlignment="1">
      <alignment horizontal="left"/>
    </xf>
    <xf numFmtId="0" fontId="8" fillId="2" borderId="20" xfId="0" applyFont="1" applyFill="1" applyBorder="1" applyAlignment="1">
      <alignment/>
    </xf>
    <xf numFmtId="0" fontId="8" fillId="2" borderId="21" xfId="0" applyFont="1" applyFill="1" applyBorder="1" applyAlignment="1">
      <alignment/>
    </xf>
    <xf numFmtId="0" fontId="8" fillId="2" borderId="20" xfId="0" applyFont="1" applyFill="1" applyBorder="1" applyAlignment="1">
      <alignment horizontal="left"/>
    </xf>
    <xf numFmtId="0" fontId="8" fillId="2" borderId="21" xfId="0" applyFont="1" applyFill="1" applyBorder="1" applyAlignment="1">
      <alignment horizontal="left"/>
    </xf>
    <xf numFmtId="0" fontId="8" fillId="5" borderId="6" xfId="0" applyFont="1" applyFill="1" applyBorder="1" applyAlignment="1">
      <alignment/>
    </xf>
    <xf numFmtId="0" fontId="9" fillId="2" borderId="8" xfId="0" applyFont="1" applyFill="1" applyBorder="1" applyAlignment="1">
      <alignment horizontal="center"/>
    </xf>
    <xf numFmtId="0" fontId="22" fillId="2" borderId="8" xfId="0" applyFont="1" applyFill="1" applyBorder="1" applyAlignment="1">
      <alignment horizontal="left"/>
    </xf>
    <xf numFmtId="0" fontId="26" fillId="0" borderId="23" xfId="0" applyFont="1" applyBorder="1" applyAlignment="1">
      <alignment/>
    </xf>
    <xf numFmtId="0" fontId="12" fillId="0" borderId="23" xfId="0" applyFont="1" applyBorder="1" applyAlignment="1">
      <alignment/>
    </xf>
    <xf numFmtId="0" fontId="12" fillId="0" borderId="0" xfId="0" applyFont="1" applyFill="1" applyBorder="1" applyAlignment="1">
      <alignment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dxfs count="2">
    <dxf>
      <font>
        <b/>
        <i val="0"/>
        <strike val="0"/>
        <color rgb="FFFF0000"/>
      </font>
      <border/>
    </dxf>
    <dxf>
      <font>
        <b/>
        <i val="0"/>
        <color rgb="FF3366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28575</xdr:colOff>
      <xdr:row>0</xdr:row>
      <xdr:rowOff>66675</xdr:rowOff>
    </xdr:from>
    <xdr:to>
      <xdr:col>6</xdr:col>
      <xdr:colOff>542925</xdr:colOff>
      <xdr:row>3</xdr:row>
      <xdr:rowOff>133350</xdr:rowOff>
    </xdr:to>
    <xdr:pic>
      <xdr:nvPicPr>
        <xdr:cNvPr id="1" name="Изображения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24400" y="66675"/>
          <a:ext cx="514350" cy="581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28575</xdr:colOff>
      <xdr:row>0</xdr:row>
      <xdr:rowOff>66675</xdr:rowOff>
    </xdr:from>
    <xdr:to>
      <xdr:col>6</xdr:col>
      <xdr:colOff>542925</xdr:colOff>
      <xdr:row>3</xdr:row>
      <xdr:rowOff>133350</xdr:rowOff>
    </xdr:to>
    <xdr:pic>
      <xdr:nvPicPr>
        <xdr:cNvPr id="1" name="Изображения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95775" y="66675"/>
          <a:ext cx="514350" cy="581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28575</xdr:colOff>
      <xdr:row>0</xdr:row>
      <xdr:rowOff>66675</xdr:rowOff>
    </xdr:from>
    <xdr:to>
      <xdr:col>8</xdr:col>
      <xdr:colOff>542925</xdr:colOff>
      <xdr:row>3</xdr:row>
      <xdr:rowOff>133350</xdr:rowOff>
    </xdr:to>
    <xdr:pic>
      <xdr:nvPicPr>
        <xdr:cNvPr id="1" name="Изображения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5525" y="66675"/>
          <a:ext cx="514350" cy="581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2"/>
  <sheetViews>
    <sheetView zoomScale="80" zoomScaleNormal="80" workbookViewId="0" topLeftCell="A7">
      <selection activeCell="L39" sqref="L39"/>
    </sheetView>
  </sheetViews>
  <sheetFormatPr defaultColWidth="9.140625" defaultRowHeight="12.75"/>
  <cols>
    <col min="1" max="1" width="24.7109375" style="0" customWidth="1"/>
    <col min="8" max="11" width="7.140625" style="0" customWidth="1"/>
    <col min="12" max="12" width="7.00390625" style="0" customWidth="1"/>
    <col min="13" max="13" width="6.421875" style="0" customWidth="1"/>
    <col min="14" max="14" width="0" style="0" hidden="1" customWidth="1"/>
    <col min="15" max="15" width="1.28515625" style="0" customWidth="1"/>
    <col min="16" max="16" width="0" style="0" hidden="1" customWidth="1"/>
    <col min="255" max="16384" width="11.57421875" style="0" customWidth="1"/>
  </cols>
  <sheetData>
    <row r="1" spans="6:8" ht="17.25" customHeight="1">
      <c r="F1" s="1"/>
      <c r="G1" s="1"/>
      <c r="H1" s="2" t="s">
        <v>0</v>
      </c>
    </row>
    <row r="2" ht="12.75">
      <c r="H2" s="2" t="s">
        <v>1</v>
      </c>
    </row>
    <row r="3" ht="10.5" customHeight="1">
      <c r="H3" s="2" t="s">
        <v>2</v>
      </c>
    </row>
    <row r="4" ht="13.5" customHeight="1"/>
    <row r="5" spans="1:15" ht="24" customHeight="1">
      <c r="A5" s="3"/>
      <c r="B5" s="3"/>
      <c r="C5" s="4"/>
      <c r="D5" s="5" t="s">
        <v>3</v>
      </c>
      <c r="E5" s="3"/>
      <c r="F5" s="3"/>
      <c r="G5" s="3"/>
      <c r="H5" s="3"/>
      <c r="I5" s="3"/>
      <c r="J5" s="3"/>
      <c r="K5" s="3"/>
      <c r="N5" s="6"/>
      <c r="O5" s="6"/>
    </row>
    <row r="6" spans="4:15" s="7" customFormat="1" ht="14.25" customHeight="1">
      <c r="D6" s="8"/>
      <c r="E6" s="4"/>
      <c r="F6" s="8" t="s">
        <v>4</v>
      </c>
      <c r="G6" s="8"/>
      <c r="N6" s="9"/>
      <c r="O6" s="9"/>
    </row>
    <row r="7" spans="1:15" s="18" customFormat="1" ht="12" customHeight="1">
      <c r="A7" s="10" t="s">
        <v>5</v>
      </c>
      <c r="B7" s="11">
        <v>1</v>
      </c>
      <c r="C7" s="12">
        <v>2</v>
      </c>
      <c r="D7" s="11">
        <v>3</v>
      </c>
      <c r="E7" s="12">
        <v>4</v>
      </c>
      <c r="F7" s="13">
        <v>5</v>
      </c>
      <c r="G7" s="11">
        <v>6</v>
      </c>
      <c r="H7" s="14" t="s">
        <v>6</v>
      </c>
      <c r="I7" s="10" t="s">
        <v>7</v>
      </c>
      <c r="J7" s="10" t="s">
        <v>8</v>
      </c>
      <c r="K7" s="10" t="s">
        <v>9</v>
      </c>
      <c r="L7" s="15" t="s">
        <v>10</v>
      </c>
      <c r="M7" s="16" t="s">
        <v>11</v>
      </c>
      <c r="N7" s="16"/>
      <c r="O7" s="17"/>
    </row>
    <row r="8" spans="1:15" s="18" customFormat="1" ht="12" customHeight="1">
      <c r="A8" s="130" t="s">
        <v>16</v>
      </c>
      <c r="B8" s="115">
        <v>194</v>
      </c>
      <c r="C8" s="117">
        <v>206</v>
      </c>
      <c r="D8" s="65">
        <v>214</v>
      </c>
      <c r="E8" s="117">
        <v>238</v>
      </c>
      <c r="F8" s="118">
        <v>197</v>
      </c>
      <c r="G8" s="65">
        <v>239</v>
      </c>
      <c r="H8" s="23">
        <f>SUM(B8:G8)</f>
        <v>1288</v>
      </c>
      <c r="I8" s="24">
        <f>AVERAGE(B8:G8)</f>
        <v>214.66666666666666</v>
      </c>
      <c r="J8" s="25">
        <f>MAX(B8:G8)</f>
        <v>239</v>
      </c>
      <c r="K8" s="25">
        <f>IF(C8&lt;&gt;"",MAX(B8:G8)-MIN(B8:G8),"")</f>
        <v>45</v>
      </c>
      <c r="L8" s="26">
        <v>1</v>
      </c>
      <c r="M8" s="27"/>
      <c r="N8" s="28">
        <f aca="true" t="shared" si="0" ref="N8:N44">MIN(B8:G8)</f>
        <v>194</v>
      </c>
      <c r="O8" s="17"/>
    </row>
    <row r="9" spans="1:15" s="18" customFormat="1" ht="12" customHeight="1">
      <c r="A9" s="138" t="s">
        <v>17</v>
      </c>
      <c r="B9" s="30">
        <v>221</v>
      </c>
      <c r="C9" s="20">
        <v>199</v>
      </c>
      <c r="D9" s="21">
        <v>206</v>
      </c>
      <c r="E9" s="20">
        <v>203</v>
      </c>
      <c r="F9" s="22">
        <v>233</v>
      </c>
      <c r="G9" s="21">
        <v>225</v>
      </c>
      <c r="H9" s="23">
        <f>SUM(B9:G9)</f>
        <v>1287</v>
      </c>
      <c r="I9" s="24">
        <f>AVERAGE(B9:G9)</f>
        <v>214.5</v>
      </c>
      <c r="J9" s="25">
        <f>MAX(B9:G9)</f>
        <v>233</v>
      </c>
      <c r="K9" s="25">
        <f>IF(C9&lt;&gt;"",MAX(B9:G9)-MIN(B9:G9),"")</f>
        <v>34</v>
      </c>
      <c r="L9" s="26">
        <v>2</v>
      </c>
      <c r="M9" s="27">
        <f aca="true" t="shared" si="1" ref="M9:M44">MIN(B9:G9)</f>
        <v>199</v>
      </c>
      <c r="N9" s="28">
        <f t="shared" si="0"/>
        <v>199</v>
      </c>
      <c r="O9" s="17"/>
    </row>
    <row r="10" spans="1:15" s="18" customFormat="1" ht="12" customHeight="1">
      <c r="A10" s="130" t="s">
        <v>21</v>
      </c>
      <c r="B10" s="113">
        <v>235</v>
      </c>
      <c r="C10" s="117">
        <v>153</v>
      </c>
      <c r="D10" s="65">
        <v>246</v>
      </c>
      <c r="E10" s="117">
        <v>204</v>
      </c>
      <c r="F10" s="118">
        <v>226</v>
      </c>
      <c r="G10" s="65">
        <v>222</v>
      </c>
      <c r="H10" s="23">
        <f>SUM(B10:G10)</f>
        <v>1286</v>
      </c>
      <c r="I10" s="24">
        <f>AVERAGE(B10:G10)</f>
        <v>214.33333333333334</v>
      </c>
      <c r="J10" s="25">
        <f>MAX(B10:G10)</f>
        <v>246</v>
      </c>
      <c r="K10" s="25">
        <f>IF(C10&lt;&gt;"",MAX(B10:G10)-MIN(B10:G10),"")</f>
        <v>93</v>
      </c>
      <c r="L10" s="26">
        <v>3</v>
      </c>
      <c r="M10" s="27">
        <f t="shared" si="1"/>
        <v>153</v>
      </c>
      <c r="N10" s="28">
        <f t="shared" si="0"/>
        <v>153</v>
      </c>
      <c r="O10" s="17"/>
    </row>
    <row r="11" spans="1:15" s="18" customFormat="1" ht="12" customHeight="1">
      <c r="A11" s="130" t="s">
        <v>24</v>
      </c>
      <c r="B11" s="113">
        <v>225</v>
      </c>
      <c r="C11" s="65">
        <v>238</v>
      </c>
      <c r="D11" s="119">
        <v>181</v>
      </c>
      <c r="E11" s="120">
        <v>175</v>
      </c>
      <c r="F11" s="121">
        <v>260</v>
      </c>
      <c r="G11" s="119">
        <v>203</v>
      </c>
      <c r="H11" s="23">
        <f>SUM(B11:G11)</f>
        <v>1282</v>
      </c>
      <c r="I11" s="24">
        <f>AVERAGE(B11:G11)</f>
        <v>213.66666666666666</v>
      </c>
      <c r="J11" s="25">
        <f>MAX(B11:G11)</f>
        <v>260</v>
      </c>
      <c r="K11" s="25">
        <f>IF(C11&lt;&gt;"",MAX(B11:G11)-MIN(B11:G11),"")</f>
        <v>85</v>
      </c>
      <c r="L11" s="26">
        <v>4</v>
      </c>
      <c r="M11" s="27">
        <f t="shared" si="1"/>
        <v>175</v>
      </c>
      <c r="N11" s="28">
        <f t="shared" si="0"/>
        <v>175</v>
      </c>
      <c r="O11" s="17"/>
    </row>
    <row r="12" spans="1:15" s="18" customFormat="1" ht="12" customHeight="1">
      <c r="A12" s="144" t="s">
        <v>15</v>
      </c>
      <c r="B12" s="30">
        <v>219</v>
      </c>
      <c r="C12" s="22">
        <v>225</v>
      </c>
      <c r="D12" s="21">
        <v>241</v>
      </c>
      <c r="E12" s="20">
        <v>183</v>
      </c>
      <c r="F12" s="22">
        <v>206</v>
      </c>
      <c r="G12" s="21">
        <v>207</v>
      </c>
      <c r="H12" s="23">
        <f>SUM(B12:G12)</f>
        <v>1281</v>
      </c>
      <c r="I12" s="24">
        <f>AVERAGE(B12:G12)</f>
        <v>213.5</v>
      </c>
      <c r="J12" s="25">
        <f>MAX(B12:G12)</f>
        <v>241</v>
      </c>
      <c r="K12" s="25">
        <f>IF(C12&lt;&gt;"",MAX(B12:G12)-MIN(B12:G12),"")</f>
        <v>58</v>
      </c>
      <c r="L12" s="26">
        <v>5</v>
      </c>
      <c r="M12" s="27">
        <f t="shared" si="1"/>
        <v>183</v>
      </c>
      <c r="N12" s="28">
        <f t="shared" si="0"/>
        <v>183</v>
      </c>
      <c r="O12" s="17"/>
    </row>
    <row r="13" spans="1:15" s="18" customFormat="1" ht="12" customHeight="1">
      <c r="A13" s="130" t="s">
        <v>13</v>
      </c>
      <c r="B13" s="115">
        <v>211</v>
      </c>
      <c r="C13" s="122">
        <v>195</v>
      </c>
      <c r="D13" s="128">
        <v>189</v>
      </c>
      <c r="E13" s="122">
        <v>227</v>
      </c>
      <c r="F13" s="124">
        <v>169</v>
      </c>
      <c r="G13" s="123">
        <v>224</v>
      </c>
      <c r="H13" s="23">
        <f>SUM(B13:G13)</f>
        <v>1215</v>
      </c>
      <c r="I13" s="24">
        <f>AVERAGE(B13:G13)</f>
        <v>202.5</v>
      </c>
      <c r="J13" s="25">
        <f>MAX(B13:G13)</f>
        <v>227</v>
      </c>
      <c r="K13" s="25">
        <f>IF(C13&lt;&gt;"",MAX(B13:G13)-MIN(B13:G13),"")</f>
        <v>58</v>
      </c>
      <c r="L13" s="26">
        <v>6</v>
      </c>
      <c r="M13" s="27">
        <f t="shared" si="1"/>
        <v>169</v>
      </c>
      <c r="N13" s="28">
        <f t="shared" si="0"/>
        <v>169</v>
      </c>
      <c r="O13" s="17"/>
    </row>
    <row r="14" spans="1:15" s="18" customFormat="1" ht="12" customHeight="1">
      <c r="A14" s="144" t="s">
        <v>12</v>
      </c>
      <c r="B14" s="30">
        <v>166</v>
      </c>
      <c r="C14" s="21">
        <v>246</v>
      </c>
      <c r="D14" s="21">
        <v>232</v>
      </c>
      <c r="E14" s="21">
        <v>206</v>
      </c>
      <c r="F14" s="22">
        <v>151</v>
      </c>
      <c r="G14" s="21">
        <v>209</v>
      </c>
      <c r="H14" s="23">
        <f>SUM(B14:G14)</f>
        <v>1210</v>
      </c>
      <c r="I14" s="24">
        <f>AVERAGE(B14:G14)</f>
        <v>201.66666666666666</v>
      </c>
      <c r="J14" s="25">
        <f>MAX(B14:G14)</f>
        <v>246</v>
      </c>
      <c r="K14" s="25">
        <f>IF(C14&lt;&gt;"",MAX(B14:G14)-MIN(B14:G14),"")</f>
        <v>95</v>
      </c>
      <c r="L14" s="26">
        <v>7</v>
      </c>
      <c r="M14" s="27">
        <f t="shared" si="1"/>
        <v>151</v>
      </c>
      <c r="N14" s="28">
        <f t="shared" si="0"/>
        <v>151</v>
      </c>
      <c r="O14" s="17"/>
    </row>
    <row r="15" spans="1:15" s="18" customFormat="1" ht="12" customHeight="1">
      <c r="A15" s="130" t="s">
        <v>27</v>
      </c>
      <c r="B15" s="113">
        <v>177</v>
      </c>
      <c r="C15" s="117">
        <v>176</v>
      </c>
      <c r="D15" s="119">
        <v>235</v>
      </c>
      <c r="E15" s="120">
        <v>223</v>
      </c>
      <c r="F15" s="121">
        <v>181</v>
      </c>
      <c r="G15" s="119">
        <v>215</v>
      </c>
      <c r="H15" s="23">
        <f>SUM(B15:G15)</f>
        <v>1207</v>
      </c>
      <c r="I15" s="24">
        <f>AVERAGE(B15:G15)</f>
        <v>201.16666666666666</v>
      </c>
      <c r="J15" s="25">
        <f>MAX(B15:G15)</f>
        <v>235</v>
      </c>
      <c r="K15" s="25">
        <f>IF(C15&lt;&gt;"",MAX(B15:G15)-MIN(B15:G15),"")</f>
        <v>59</v>
      </c>
      <c r="L15" s="26">
        <v>8</v>
      </c>
      <c r="M15" s="27">
        <f t="shared" si="1"/>
        <v>176</v>
      </c>
      <c r="N15" s="28">
        <f t="shared" si="0"/>
        <v>176</v>
      </c>
      <c r="O15" s="17"/>
    </row>
    <row r="16" spans="1:15" s="18" customFormat="1" ht="12" customHeight="1">
      <c r="A16" s="130" t="s">
        <v>38</v>
      </c>
      <c r="B16" s="113">
        <v>201</v>
      </c>
      <c r="C16" s="117">
        <v>211</v>
      </c>
      <c r="D16" s="65">
        <v>206</v>
      </c>
      <c r="E16" s="117">
        <v>183</v>
      </c>
      <c r="F16" s="118">
        <v>179</v>
      </c>
      <c r="G16" s="65">
        <v>209</v>
      </c>
      <c r="H16" s="23">
        <f>SUM(B16:G16)</f>
        <v>1189</v>
      </c>
      <c r="I16" s="24">
        <f>AVERAGE(B16:G16)</f>
        <v>198.16666666666666</v>
      </c>
      <c r="J16" s="25">
        <f>MAX(B16:G16)</f>
        <v>211</v>
      </c>
      <c r="K16" s="25">
        <f>IF(C16&lt;&gt;"",MAX(B16:G16)-MIN(B16:G16),"")</f>
        <v>32</v>
      </c>
      <c r="L16" s="26">
        <v>9</v>
      </c>
      <c r="M16" s="27">
        <f t="shared" si="1"/>
        <v>179</v>
      </c>
      <c r="N16" s="28">
        <f t="shared" si="0"/>
        <v>179</v>
      </c>
      <c r="O16" s="17"/>
    </row>
    <row r="17" spans="1:15" s="18" customFormat="1" ht="12" customHeight="1">
      <c r="A17" s="130" t="s">
        <v>58</v>
      </c>
      <c r="B17" s="116">
        <v>162</v>
      </c>
      <c r="C17" s="125">
        <v>151</v>
      </c>
      <c r="D17" s="126">
        <v>258</v>
      </c>
      <c r="E17" s="125">
        <v>227</v>
      </c>
      <c r="F17" s="127">
        <v>198</v>
      </c>
      <c r="G17" s="65">
        <v>169</v>
      </c>
      <c r="H17" s="66">
        <f>SUM(B17:G17)</f>
        <v>1165</v>
      </c>
      <c r="I17" s="48">
        <f>AVERAGE(B17:G17)</f>
        <v>194.16666666666666</v>
      </c>
      <c r="J17" s="49">
        <f>MAX(B17:G17)</f>
        <v>258</v>
      </c>
      <c r="K17" s="49">
        <f>IF(C17&lt;&gt;"",MAX(B17:G17)-MIN(B17:G17),"")</f>
        <v>107</v>
      </c>
      <c r="L17" s="26">
        <v>10</v>
      </c>
      <c r="M17" s="27">
        <f t="shared" si="1"/>
        <v>151</v>
      </c>
      <c r="N17" s="28">
        <f t="shared" si="0"/>
        <v>151</v>
      </c>
      <c r="O17" s="17"/>
    </row>
    <row r="18" spans="1:15" s="18" customFormat="1" ht="12" customHeight="1">
      <c r="A18" s="130" t="s">
        <v>18</v>
      </c>
      <c r="B18" s="113">
        <v>203</v>
      </c>
      <c r="C18" s="117">
        <v>231</v>
      </c>
      <c r="D18" s="65">
        <v>195</v>
      </c>
      <c r="E18" s="117">
        <v>161</v>
      </c>
      <c r="F18" s="118">
        <v>169</v>
      </c>
      <c r="G18" s="65">
        <v>205</v>
      </c>
      <c r="H18" s="23">
        <f>SUM(B18:G18)</f>
        <v>1164</v>
      </c>
      <c r="I18" s="24">
        <f>AVERAGE(B18:G18)</f>
        <v>194</v>
      </c>
      <c r="J18" s="25">
        <f>MAX(B18:G18)</f>
        <v>231</v>
      </c>
      <c r="K18" s="25">
        <f>IF(C18&lt;&gt;"",MAX(B18:G18)-MIN(B18:G18),"")</f>
        <v>70</v>
      </c>
      <c r="L18" s="26">
        <v>11</v>
      </c>
      <c r="M18" s="27">
        <f t="shared" si="1"/>
        <v>161</v>
      </c>
      <c r="N18" s="28">
        <f t="shared" si="0"/>
        <v>161</v>
      </c>
      <c r="O18" s="17"/>
    </row>
    <row r="19" spans="1:15" s="18" customFormat="1" ht="12" customHeight="1">
      <c r="A19" s="138" t="s">
        <v>20</v>
      </c>
      <c r="B19" s="30">
        <v>194</v>
      </c>
      <c r="C19" s="20">
        <v>207</v>
      </c>
      <c r="D19" s="21">
        <v>168</v>
      </c>
      <c r="E19" s="20">
        <v>212</v>
      </c>
      <c r="F19" s="22">
        <v>209</v>
      </c>
      <c r="G19" s="21">
        <v>156</v>
      </c>
      <c r="H19" s="23">
        <f>SUM(B19:G19)</f>
        <v>1146</v>
      </c>
      <c r="I19" s="24">
        <f>AVERAGE(B19:G19)</f>
        <v>191</v>
      </c>
      <c r="J19" s="25">
        <f>MAX(B19:G19)</f>
        <v>212</v>
      </c>
      <c r="K19" s="25">
        <f>IF(C19&lt;&gt;"",MAX(B19:G19)-MIN(B19:G19),"")</f>
        <v>56</v>
      </c>
      <c r="L19" s="26">
        <v>12</v>
      </c>
      <c r="M19" s="27">
        <f t="shared" si="1"/>
        <v>156</v>
      </c>
      <c r="N19" s="28">
        <f t="shared" si="0"/>
        <v>156</v>
      </c>
      <c r="O19" s="17"/>
    </row>
    <row r="20" spans="1:15" s="18" customFormat="1" ht="12" customHeight="1">
      <c r="A20" s="144" t="s">
        <v>26</v>
      </c>
      <c r="B20" s="30">
        <v>220</v>
      </c>
      <c r="C20" s="21">
        <v>175</v>
      </c>
      <c r="D20" s="21">
        <v>207</v>
      </c>
      <c r="E20" s="21">
        <v>195</v>
      </c>
      <c r="F20" s="22">
        <v>181</v>
      </c>
      <c r="G20" s="21">
        <v>161</v>
      </c>
      <c r="H20" s="23">
        <f>SUM(B20:G20)</f>
        <v>1139</v>
      </c>
      <c r="I20" s="24">
        <f>AVERAGE(B20:G20)</f>
        <v>189.83333333333334</v>
      </c>
      <c r="J20" s="25">
        <f>MAX(B20:G20)</f>
        <v>220</v>
      </c>
      <c r="K20" s="25">
        <f>IF(C20&lt;&gt;"",MAX(B20:G20)-MIN(B20:G20),"")</f>
        <v>59</v>
      </c>
      <c r="L20" s="26">
        <v>13</v>
      </c>
      <c r="M20" s="27">
        <f t="shared" si="1"/>
        <v>161</v>
      </c>
      <c r="N20" s="28">
        <f t="shared" si="0"/>
        <v>161</v>
      </c>
      <c r="O20" s="17"/>
    </row>
    <row r="21" spans="1:15" s="18" customFormat="1" ht="12" customHeight="1">
      <c r="A21" s="130" t="s">
        <v>22</v>
      </c>
      <c r="B21" s="112">
        <v>157</v>
      </c>
      <c r="C21" s="120">
        <v>188</v>
      </c>
      <c r="D21" s="129">
        <v>182</v>
      </c>
      <c r="E21" s="120">
        <v>203</v>
      </c>
      <c r="F21" s="121">
        <v>210</v>
      </c>
      <c r="G21" s="119">
        <v>192</v>
      </c>
      <c r="H21" s="23">
        <f>SUM(B21:G21)</f>
        <v>1132</v>
      </c>
      <c r="I21" s="24">
        <f>AVERAGE(B21:G21)</f>
        <v>188.66666666666666</v>
      </c>
      <c r="J21" s="25">
        <f>MAX(B21:G21)</f>
        <v>210</v>
      </c>
      <c r="K21" s="25">
        <f>IF(C21&lt;&gt;"",MAX(B21:G21)-MIN(B21:G21),"")</f>
        <v>53</v>
      </c>
      <c r="L21" s="26">
        <v>14</v>
      </c>
      <c r="M21" s="27">
        <f t="shared" si="1"/>
        <v>157</v>
      </c>
      <c r="N21" s="28">
        <f t="shared" si="0"/>
        <v>157</v>
      </c>
      <c r="O21" s="17"/>
    </row>
    <row r="22" spans="1:20" s="18" customFormat="1" ht="12" customHeight="1">
      <c r="A22" s="138" t="s">
        <v>25</v>
      </c>
      <c r="B22" s="19">
        <v>195</v>
      </c>
      <c r="C22" s="34">
        <v>164</v>
      </c>
      <c r="D22" s="35">
        <v>176</v>
      </c>
      <c r="E22" s="34">
        <v>211</v>
      </c>
      <c r="F22" s="36">
        <v>220</v>
      </c>
      <c r="G22" s="35">
        <v>165</v>
      </c>
      <c r="H22" s="23">
        <f>SUM(B22:G22)</f>
        <v>1131</v>
      </c>
      <c r="I22" s="24">
        <f>AVERAGE(B22:G22)</f>
        <v>188.5</v>
      </c>
      <c r="J22" s="25">
        <f>MAX(B22:G22)</f>
        <v>220</v>
      </c>
      <c r="K22" s="25">
        <f>IF(C22&lt;&gt;"",MAX(B22:G22)-MIN(B22:G22),"")</f>
        <v>56</v>
      </c>
      <c r="L22" s="26">
        <v>15</v>
      </c>
      <c r="M22" s="27">
        <f t="shared" si="1"/>
        <v>164</v>
      </c>
      <c r="N22" s="28">
        <f t="shared" si="0"/>
        <v>164</v>
      </c>
      <c r="O22" s="17"/>
      <c r="P22" s="17"/>
      <c r="Q22" s="17"/>
      <c r="R22" s="17"/>
      <c r="S22" s="17"/>
      <c r="T22" s="17"/>
    </row>
    <row r="23" spans="1:20" s="18" customFormat="1" ht="12" customHeight="1">
      <c r="A23" s="138" t="s">
        <v>35</v>
      </c>
      <c r="B23" s="21">
        <v>212</v>
      </c>
      <c r="C23" s="20">
        <v>173</v>
      </c>
      <c r="D23" s="21">
        <v>161</v>
      </c>
      <c r="E23" s="20">
        <v>220</v>
      </c>
      <c r="F23" s="22">
        <v>187</v>
      </c>
      <c r="G23" s="21">
        <v>159</v>
      </c>
      <c r="H23" s="23">
        <f>SUM(B23:G23)</f>
        <v>1112</v>
      </c>
      <c r="I23" s="24">
        <f>AVERAGE(B23:G23)</f>
        <v>185.33333333333334</v>
      </c>
      <c r="J23" s="25">
        <f>MAX(B23:G23)</f>
        <v>220</v>
      </c>
      <c r="K23" s="25">
        <f>IF(C23&lt;&gt;"",MAX(B23:G23)-MIN(B23:G23),"")</f>
        <v>61</v>
      </c>
      <c r="L23" s="26">
        <v>16</v>
      </c>
      <c r="M23" s="27">
        <f t="shared" si="1"/>
        <v>159</v>
      </c>
      <c r="N23" s="28">
        <f t="shared" si="0"/>
        <v>159</v>
      </c>
      <c r="O23" s="17"/>
      <c r="P23" s="17"/>
      <c r="Q23" s="17"/>
      <c r="R23" s="17"/>
      <c r="S23" s="17"/>
      <c r="T23" s="17"/>
    </row>
    <row r="24" spans="1:20" s="18" customFormat="1" ht="12" customHeight="1" thickBot="1">
      <c r="A24" s="138" t="s">
        <v>19</v>
      </c>
      <c r="B24" s="37">
        <v>209</v>
      </c>
      <c r="C24" s="32">
        <v>182</v>
      </c>
      <c r="D24" s="33">
        <v>173</v>
      </c>
      <c r="E24" s="31">
        <v>171</v>
      </c>
      <c r="F24" s="32">
        <v>202</v>
      </c>
      <c r="G24" s="31">
        <v>173</v>
      </c>
      <c r="H24" s="23">
        <f>SUM(B24:G24)</f>
        <v>1110</v>
      </c>
      <c r="I24" s="24">
        <f>AVERAGE(B24:G24)</f>
        <v>185</v>
      </c>
      <c r="J24" s="25">
        <f>MAX(B24:G24)</f>
        <v>209</v>
      </c>
      <c r="K24" s="25">
        <f>IF(C24&lt;&gt;"",MAX(B24:G24)-MIN(B24:G24),"")</f>
        <v>38</v>
      </c>
      <c r="L24" s="26">
        <v>17</v>
      </c>
      <c r="M24" s="27">
        <f t="shared" si="1"/>
        <v>171</v>
      </c>
      <c r="N24" s="28">
        <f t="shared" si="0"/>
        <v>171</v>
      </c>
      <c r="O24" s="17"/>
      <c r="P24" s="17"/>
      <c r="Q24" s="17"/>
      <c r="R24" s="17"/>
      <c r="S24" s="17"/>
      <c r="T24" s="17"/>
    </row>
    <row r="25" spans="1:20" s="18" customFormat="1" ht="12" customHeight="1" thickBot="1">
      <c r="A25" s="139" t="s">
        <v>29</v>
      </c>
      <c r="B25" s="112">
        <v>181</v>
      </c>
      <c r="C25" s="120">
        <v>194</v>
      </c>
      <c r="D25" s="119">
        <v>167</v>
      </c>
      <c r="E25" s="120">
        <v>213</v>
      </c>
      <c r="F25" s="121">
        <v>177</v>
      </c>
      <c r="G25" s="119">
        <v>168</v>
      </c>
      <c r="H25" s="23">
        <f>SUM(B25:G25)</f>
        <v>1100</v>
      </c>
      <c r="I25" s="24">
        <f>AVERAGE(B25:G25)</f>
        <v>183.33333333333334</v>
      </c>
      <c r="J25" s="25">
        <f>MAX(B25:G25)</f>
        <v>213</v>
      </c>
      <c r="K25" s="25">
        <f>IF(C25&lt;&gt;"",MAX(B25:G25)-MIN(B25:G25),"")</f>
        <v>46</v>
      </c>
      <c r="L25" s="26">
        <v>18</v>
      </c>
      <c r="M25" s="27">
        <f t="shared" si="1"/>
        <v>167</v>
      </c>
      <c r="N25" s="28">
        <f t="shared" si="0"/>
        <v>167</v>
      </c>
      <c r="O25" s="17"/>
      <c r="P25" s="17"/>
      <c r="Q25" s="17"/>
      <c r="R25" s="17"/>
      <c r="S25" s="17"/>
      <c r="T25" s="17"/>
    </row>
    <row r="26" spans="1:20" s="18" customFormat="1" ht="12" customHeight="1" thickBot="1">
      <c r="A26" s="137" t="s">
        <v>57</v>
      </c>
      <c r="B26" s="112">
        <v>186</v>
      </c>
      <c r="C26" s="120">
        <v>165</v>
      </c>
      <c r="D26" s="119">
        <v>203</v>
      </c>
      <c r="E26" s="120">
        <v>202</v>
      </c>
      <c r="F26" s="121">
        <v>162</v>
      </c>
      <c r="G26" s="119">
        <v>180</v>
      </c>
      <c r="H26" s="47">
        <f>SUM(B26:G26)</f>
        <v>1098</v>
      </c>
      <c r="I26" s="48">
        <f>AVERAGE(B26:G26)</f>
        <v>183</v>
      </c>
      <c r="J26" s="49">
        <f>MAX(B26:G26)</f>
        <v>203</v>
      </c>
      <c r="K26" s="49">
        <f>IF(C26&lt;&gt;"",MAX(B26:G26)-MIN(B26:G26),"")</f>
        <v>41</v>
      </c>
      <c r="L26" s="26">
        <v>19</v>
      </c>
      <c r="M26" s="27">
        <f t="shared" si="1"/>
        <v>162</v>
      </c>
      <c r="N26" s="28">
        <f t="shared" si="0"/>
        <v>162</v>
      </c>
      <c r="O26" s="17"/>
      <c r="P26" s="17"/>
      <c r="Q26" s="17"/>
      <c r="R26" s="17"/>
      <c r="S26" s="17"/>
      <c r="T26" s="17"/>
    </row>
    <row r="27" spans="1:20" s="18" customFormat="1" ht="12" customHeight="1" thickBot="1">
      <c r="A27" s="142" t="s">
        <v>23</v>
      </c>
      <c r="B27" s="112">
        <v>218</v>
      </c>
      <c r="C27" s="120">
        <v>174</v>
      </c>
      <c r="D27" s="119">
        <v>195</v>
      </c>
      <c r="E27" s="120">
        <v>152</v>
      </c>
      <c r="F27" s="121">
        <v>168</v>
      </c>
      <c r="G27" s="119">
        <v>189</v>
      </c>
      <c r="H27" s="23">
        <f>SUM(B27:G27)</f>
        <v>1096</v>
      </c>
      <c r="I27" s="24">
        <f>AVERAGE(B27:G27)</f>
        <v>182.66666666666666</v>
      </c>
      <c r="J27" s="25">
        <f>MAX(B27:G27)</f>
        <v>218</v>
      </c>
      <c r="K27" s="25">
        <f>IF(C27&lt;&gt;"",MAX(B27:G27)-MIN(B27:G27),"")</f>
        <v>66</v>
      </c>
      <c r="L27" s="26">
        <v>20</v>
      </c>
      <c r="M27" s="27">
        <f t="shared" si="1"/>
        <v>152</v>
      </c>
      <c r="N27" s="28">
        <f t="shared" si="0"/>
        <v>152</v>
      </c>
      <c r="O27" s="17"/>
      <c r="P27" s="17"/>
      <c r="Q27" s="17"/>
      <c r="R27" s="17"/>
      <c r="S27" s="17"/>
      <c r="T27" s="17"/>
    </row>
    <row r="28" spans="1:20" s="18" customFormat="1" ht="12" customHeight="1" thickBot="1">
      <c r="A28" s="143" t="s">
        <v>33</v>
      </c>
      <c r="B28" s="112">
        <v>178</v>
      </c>
      <c r="C28" s="120">
        <v>188</v>
      </c>
      <c r="D28" s="129">
        <v>159</v>
      </c>
      <c r="E28" s="120">
        <v>191</v>
      </c>
      <c r="F28" s="121">
        <v>199</v>
      </c>
      <c r="G28" s="119">
        <v>179</v>
      </c>
      <c r="H28" s="23">
        <f>SUM(B28:G28)</f>
        <v>1094</v>
      </c>
      <c r="I28" s="24">
        <f>AVERAGE(B28:G28)</f>
        <v>182.33333333333334</v>
      </c>
      <c r="J28" s="25">
        <f>MAX(B28:G28)</f>
        <v>199</v>
      </c>
      <c r="K28" s="25">
        <f>IF(C28&lt;&gt;"",MAX(B28:G28)-MIN(B28:G28),"")</f>
        <v>40</v>
      </c>
      <c r="L28" s="26">
        <v>21</v>
      </c>
      <c r="M28" s="27">
        <f t="shared" si="1"/>
        <v>159</v>
      </c>
      <c r="N28" s="28">
        <f t="shared" si="0"/>
        <v>159</v>
      </c>
      <c r="O28" s="17"/>
      <c r="P28" s="17"/>
      <c r="Q28" s="17"/>
      <c r="R28" s="17"/>
      <c r="S28" s="17"/>
      <c r="T28" s="17"/>
    </row>
    <row r="29" spans="1:20" s="18" customFormat="1" ht="12" customHeight="1" thickBot="1">
      <c r="A29" s="136" t="s">
        <v>28</v>
      </c>
      <c r="B29" s="37">
        <v>167</v>
      </c>
      <c r="C29" s="32">
        <v>170</v>
      </c>
      <c r="D29" s="31">
        <v>214</v>
      </c>
      <c r="E29" s="32">
        <v>158</v>
      </c>
      <c r="F29" s="33">
        <v>182</v>
      </c>
      <c r="G29" s="31">
        <v>194</v>
      </c>
      <c r="H29" s="23">
        <f>SUM(B29:G29)</f>
        <v>1085</v>
      </c>
      <c r="I29" s="24">
        <f>AVERAGE(B29:G29)</f>
        <v>180.83333333333334</v>
      </c>
      <c r="J29" s="25">
        <f>MAX(B29:G29)</f>
        <v>214</v>
      </c>
      <c r="K29" s="25">
        <f>IF(C29&lt;&gt;"",MAX(B29:G29)-MIN(B29:G29),"")</f>
        <v>56</v>
      </c>
      <c r="L29" s="26">
        <v>22</v>
      </c>
      <c r="M29" s="27">
        <f t="shared" si="1"/>
        <v>158</v>
      </c>
      <c r="N29" s="28">
        <f t="shared" si="0"/>
        <v>158</v>
      </c>
      <c r="O29" s="17"/>
      <c r="P29" s="17"/>
      <c r="Q29" s="17"/>
      <c r="R29" s="17"/>
      <c r="S29" s="17"/>
      <c r="T29" s="17"/>
    </row>
    <row r="30" spans="1:20" s="18" customFormat="1" ht="12" customHeight="1" thickBot="1">
      <c r="A30" s="143" t="s">
        <v>37</v>
      </c>
      <c r="B30" s="112">
        <v>152</v>
      </c>
      <c r="C30" s="120">
        <v>158</v>
      </c>
      <c r="D30" s="119">
        <v>210</v>
      </c>
      <c r="E30" s="120">
        <v>199</v>
      </c>
      <c r="F30" s="121">
        <v>184</v>
      </c>
      <c r="G30" s="119">
        <v>176</v>
      </c>
      <c r="H30" s="23">
        <f>SUM(B30:G30)</f>
        <v>1079</v>
      </c>
      <c r="I30" s="24">
        <f>AVERAGE(B30:G30)</f>
        <v>179.83333333333334</v>
      </c>
      <c r="J30" s="25">
        <f>MAX(B30:G30)</f>
        <v>210</v>
      </c>
      <c r="K30" s="25">
        <f>IF(C30&lt;&gt;"",MAX(B30:G30)-MIN(B30:G30),"")</f>
        <v>58</v>
      </c>
      <c r="L30" s="26">
        <v>23</v>
      </c>
      <c r="M30" s="27">
        <f t="shared" si="1"/>
        <v>152</v>
      </c>
      <c r="N30" s="28">
        <f t="shared" si="0"/>
        <v>152</v>
      </c>
      <c r="O30" s="17"/>
      <c r="P30" s="17"/>
      <c r="Q30" s="17"/>
      <c r="R30" s="17"/>
      <c r="S30" s="17"/>
      <c r="T30" s="17"/>
    </row>
    <row r="31" spans="1:20" s="18" customFormat="1" ht="12" customHeight="1" thickBot="1">
      <c r="A31" s="132" t="s">
        <v>31</v>
      </c>
      <c r="B31" s="37">
        <v>187</v>
      </c>
      <c r="C31" s="32">
        <v>164</v>
      </c>
      <c r="D31" s="38">
        <v>166</v>
      </c>
      <c r="E31" s="32">
        <v>169</v>
      </c>
      <c r="F31" s="33">
        <v>216</v>
      </c>
      <c r="G31" s="31">
        <v>165</v>
      </c>
      <c r="H31" s="23">
        <f>SUM(B31:G31)</f>
        <v>1067</v>
      </c>
      <c r="I31" s="24">
        <f>AVERAGE(B31:G31)</f>
        <v>177.83333333333334</v>
      </c>
      <c r="J31" s="25">
        <f>MAX(B31:G31)</f>
        <v>216</v>
      </c>
      <c r="K31" s="25">
        <f>IF(C31&lt;&gt;"",MAX(B31:G31)-MIN(B31:G31),"")</f>
        <v>52</v>
      </c>
      <c r="L31" s="26">
        <v>24</v>
      </c>
      <c r="M31" s="27">
        <f t="shared" si="1"/>
        <v>164</v>
      </c>
      <c r="N31" s="28">
        <f t="shared" si="0"/>
        <v>164</v>
      </c>
      <c r="O31" s="17"/>
      <c r="P31" s="17"/>
      <c r="Q31" s="17"/>
      <c r="R31" s="17"/>
      <c r="S31" s="17"/>
      <c r="T31" s="17"/>
    </row>
    <row r="32" spans="1:20" s="18" customFormat="1" ht="12" customHeight="1" thickBot="1">
      <c r="A32" s="141" t="s">
        <v>34</v>
      </c>
      <c r="B32" s="112">
        <v>169</v>
      </c>
      <c r="C32" s="120">
        <v>152</v>
      </c>
      <c r="D32" s="119">
        <v>170</v>
      </c>
      <c r="E32" s="120">
        <v>182</v>
      </c>
      <c r="F32" s="121">
        <v>225</v>
      </c>
      <c r="G32" s="119">
        <v>163</v>
      </c>
      <c r="H32" s="23">
        <f>SUM(B32:G32)</f>
        <v>1061</v>
      </c>
      <c r="I32" s="24">
        <f>AVERAGE(B32:G32)</f>
        <v>176.83333333333334</v>
      </c>
      <c r="J32" s="25">
        <f>MAX(B32:G32)</f>
        <v>225</v>
      </c>
      <c r="K32" s="25">
        <f>IF(C32&lt;&gt;"",MAX(B32:G32)-MIN(B32:G32),"")</f>
        <v>73</v>
      </c>
      <c r="L32" s="26">
        <v>25</v>
      </c>
      <c r="M32" s="27">
        <f t="shared" si="1"/>
        <v>152</v>
      </c>
      <c r="N32" s="28">
        <f t="shared" si="0"/>
        <v>152</v>
      </c>
      <c r="O32" s="17"/>
      <c r="P32" s="17"/>
      <c r="Q32" s="17"/>
      <c r="R32" s="17"/>
      <c r="S32" s="17"/>
      <c r="T32" s="17"/>
    </row>
    <row r="33" spans="1:20" s="18" customFormat="1" ht="12.75" customHeight="1" thickBot="1">
      <c r="A33" s="135" t="s">
        <v>32</v>
      </c>
      <c r="B33" s="37">
        <v>153</v>
      </c>
      <c r="C33" s="32">
        <v>163</v>
      </c>
      <c r="D33" s="31">
        <v>192</v>
      </c>
      <c r="E33" s="32">
        <v>182</v>
      </c>
      <c r="F33" s="33">
        <v>192</v>
      </c>
      <c r="G33" s="31">
        <v>173</v>
      </c>
      <c r="H33" s="23">
        <f>SUM(B33:G33)</f>
        <v>1055</v>
      </c>
      <c r="I33" s="24">
        <f>AVERAGE(B33:G33)</f>
        <v>175.83333333333334</v>
      </c>
      <c r="J33" s="25">
        <f>MAX(B33:G33)</f>
        <v>192</v>
      </c>
      <c r="K33" s="25">
        <f>IF(C33&lt;&gt;"",MAX(B33:G33)-MIN(B33:G33),"")</f>
        <v>39</v>
      </c>
      <c r="L33" s="26">
        <v>26</v>
      </c>
      <c r="M33" s="27">
        <f t="shared" si="1"/>
        <v>153</v>
      </c>
      <c r="N33" s="28">
        <f t="shared" si="0"/>
        <v>153</v>
      </c>
      <c r="O33" s="17"/>
      <c r="P33" s="17"/>
      <c r="Q33" s="17"/>
      <c r="R33" s="17"/>
      <c r="S33" s="17"/>
      <c r="T33" s="17"/>
    </row>
    <row r="34" spans="1:20" s="18" customFormat="1" ht="12" customHeight="1" thickBot="1">
      <c r="A34" s="134" t="s">
        <v>14</v>
      </c>
      <c r="B34" s="37">
        <v>153</v>
      </c>
      <c r="C34" s="32">
        <v>192</v>
      </c>
      <c r="D34" s="31">
        <v>185</v>
      </c>
      <c r="E34" s="32">
        <v>154</v>
      </c>
      <c r="F34" s="33">
        <v>162</v>
      </c>
      <c r="G34" s="31">
        <v>190</v>
      </c>
      <c r="H34" s="23">
        <f>SUM(B34:G34)</f>
        <v>1036</v>
      </c>
      <c r="I34" s="24">
        <f>AVERAGE(B34:G34)</f>
        <v>172.66666666666666</v>
      </c>
      <c r="J34" s="25">
        <f>MAX(B34:G34)</f>
        <v>192</v>
      </c>
      <c r="K34" s="25">
        <f>IF(C34&lt;&gt;"",MAX(B34:G34)-MIN(B34:G34),"")</f>
        <v>39</v>
      </c>
      <c r="L34" s="26">
        <v>27</v>
      </c>
      <c r="M34" s="27">
        <f t="shared" si="1"/>
        <v>153</v>
      </c>
      <c r="N34" s="28">
        <f t="shared" si="0"/>
        <v>153</v>
      </c>
      <c r="O34" s="17"/>
      <c r="P34" s="17"/>
      <c r="Q34" s="17"/>
      <c r="R34" s="17"/>
      <c r="S34" s="17"/>
      <c r="T34" s="17"/>
    </row>
    <row r="35" spans="1:20" s="40" customFormat="1" ht="12" customHeight="1" thickBot="1">
      <c r="A35" s="142" t="s">
        <v>30</v>
      </c>
      <c r="B35" s="112">
        <v>195</v>
      </c>
      <c r="C35" s="120">
        <v>148</v>
      </c>
      <c r="D35" s="119">
        <v>142</v>
      </c>
      <c r="E35" s="120">
        <v>167</v>
      </c>
      <c r="F35" s="121">
        <v>194</v>
      </c>
      <c r="G35" s="119">
        <v>170</v>
      </c>
      <c r="H35" s="23">
        <f>SUM(B35:G35)</f>
        <v>1016</v>
      </c>
      <c r="I35" s="24">
        <f>AVERAGE(B35:G35)</f>
        <v>169.33333333333334</v>
      </c>
      <c r="J35" s="25">
        <f>MAX(B35:G35)</f>
        <v>195</v>
      </c>
      <c r="K35" s="25">
        <f>IF(C35&lt;&gt;"",MAX(B35:G35)-MIN(B35:G35),"")</f>
        <v>53</v>
      </c>
      <c r="L35" s="26">
        <v>28</v>
      </c>
      <c r="M35" s="27">
        <f t="shared" si="1"/>
        <v>142</v>
      </c>
      <c r="N35" s="28">
        <f t="shared" si="0"/>
        <v>142</v>
      </c>
      <c r="O35" s="39"/>
      <c r="P35" s="39"/>
      <c r="Q35" s="39"/>
      <c r="R35" s="39"/>
      <c r="S35" s="39"/>
      <c r="T35" s="39"/>
    </row>
    <row r="36" spans="1:20" s="18" customFormat="1" ht="12" customHeight="1" thickBot="1">
      <c r="A36" s="133" t="s">
        <v>56</v>
      </c>
      <c r="B36" s="37">
        <v>194</v>
      </c>
      <c r="C36" s="32">
        <v>192</v>
      </c>
      <c r="D36" s="31">
        <v>140</v>
      </c>
      <c r="E36" s="32">
        <v>134</v>
      </c>
      <c r="F36" s="33">
        <v>154</v>
      </c>
      <c r="G36" s="31">
        <v>190</v>
      </c>
      <c r="H36" s="23">
        <f>SUM(B36:G36)</f>
        <v>1004</v>
      </c>
      <c r="I36" s="24">
        <f>AVERAGE(B36:G36)</f>
        <v>167.33333333333334</v>
      </c>
      <c r="J36" s="25">
        <f>MAX(B36:G36)</f>
        <v>194</v>
      </c>
      <c r="K36" s="25">
        <f>IF(C36&lt;&gt;"",MAX(B36:G36)-MIN(B36:G36),"")</f>
        <v>60</v>
      </c>
      <c r="L36" s="26">
        <v>29</v>
      </c>
      <c r="M36" s="27">
        <f t="shared" si="1"/>
        <v>134</v>
      </c>
      <c r="N36" s="28">
        <f t="shared" si="0"/>
        <v>134</v>
      </c>
      <c r="O36" s="17"/>
      <c r="P36" s="17"/>
      <c r="Q36" s="17"/>
      <c r="R36" s="17"/>
      <c r="S36" s="17"/>
      <c r="T36" s="17"/>
    </row>
    <row r="37" spans="1:20" s="42" customFormat="1" ht="12" customHeight="1" thickBot="1">
      <c r="A37" s="132" t="s">
        <v>55</v>
      </c>
      <c r="B37" s="37">
        <v>151</v>
      </c>
      <c r="C37" s="32">
        <v>182</v>
      </c>
      <c r="D37" s="31">
        <v>166</v>
      </c>
      <c r="E37" s="32">
        <v>143</v>
      </c>
      <c r="F37" s="33">
        <v>197</v>
      </c>
      <c r="G37" s="31">
        <v>162</v>
      </c>
      <c r="H37" s="23">
        <f>SUM(B37:G37)</f>
        <v>1001</v>
      </c>
      <c r="I37" s="24">
        <f>AVERAGE(B37:G37)</f>
        <v>166.83333333333334</v>
      </c>
      <c r="J37" s="25">
        <f>MAX(B37:G37)</f>
        <v>197</v>
      </c>
      <c r="K37" s="25">
        <f>IF(C37&lt;&gt;"",MAX(B37:G37)-MIN(B37:G37),"")</f>
        <v>54</v>
      </c>
      <c r="L37" s="26">
        <v>30</v>
      </c>
      <c r="M37" s="27">
        <f t="shared" si="1"/>
        <v>143</v>
      </c>
      <c r="N37" s="28">
        <f t="shared" si="0"/>
        <v>143</v>
      </c>
      <c r="O37" s="41"/>
      <c r="P37" s="41"/>
      <c r="Q37" s="41"/>
      <c r="R37" s="41"/>
      <c r="S37" s="41"/>
      <c r="T37" s="41"/>
    </row>
    <row r="38" spans="1:20" s="42" customFormat="1" ht="12" customHeight="1" thickBot="1">
      <c r="A38" s="143" t="s">
        <v>36</v>
      </c>
      <c r="B38" s="112">
        <v>159</v>
      </c>
      <c r="C38" s="120">
        <v>178</v>
      </c>
      <c r="D38" s="119">
        <v>174</v>
      </c>
      <c r="E38" s="120">
        <v>130</v>
      </c>
      <c r="F38" s="121">
        <v>212</v>
      </c>
      <c r="G38" s="119">
        <v>144</v>
      </c>
      <c r="H38" s="23">
        <f>SUM(B38:G38)</f>
        <v>997</v>
      </c>
      <c r="I38" s="24">
        <f>AVERAGE(B38:G38)</f>
        <v>166.16666666666666</v>
      </c>
      <c r="J38" s="25">
        <f>MAX(B38:G38)</f>
        <v>212</v>
      </c>
      <c r="K38" s="25">
        <f>IF(C38&lt;&gt;"",MAX(B38:G38)-MIN(B38:G38),"")</f>
        <v>82</v>
      </c>
      <c r="L38" s="26">
        <v>31</v>
      </c>
      <c r="M38" s="27">
        <f t="shared" si="1"/>
        <v>130</v>
      </c>
      <c r="N38" s="28">
        <f t="shared" si="0"/>
        <v>130</v>
      </c>
      <c r="O38" s="41"/>
      <c r="P38" s="41"/>
      <c r="Q38" s="41"/>
      <c r="R38" s="41"/>
      <c r="S38" s="41"/>
      <c r="T38" s="41"/>
    </row>
    <row r="39" spans="1:15" s="42" customFormat="1" ht="12" customHeight="1" thickBot="1">
      <c r="A39" s="140" t="s">
        <v>39</v>
      </c>
      <c r="B39" s="112">
        <v>185</v>
      </c>
      <c r="C39" s="120">
        <v>171</v>
      </c>
      <c r="D39" s="119">
        <v>167</v>
      </c>
      <c r="E39" s="120">
        <v>141</v>
      </c>
      <c r="F39" s="121">
        <v>146</v>
      </c>
      <c r="G39" s="119">
        <v>117</v>
      </c>
      <c r="H39" s="23">
        <f>SUM(B39:G39)</f>
        <v>927</v>
      </c>
      <c r="I39" s="24">
        <f>AVERAGE(B39:G39)</f>
        <v>154.5</v>
      </c>
      <c r="J39" s="25">
        <f>MAX(B39:G39)</f>
        <v>185</v>
      </c>
      <c r="K39" s="25">
        <f>IF(C39&lt;&gt;"",MAX(B39:G39)-MIN(B39:G39),"")</f>
        <v>68</v>
      </c>
      <c r="L39" s="26">
        <v>32</v>
      </c>
      <c r="M39" s="27">
        <f t="shared" si="1"/>
        <v>117</v>
      </c>
      <c r="N39" s="28">
        <f t="shared" si="0"/>
        <v>117</v>
      </c>
      <c r="O39" s="41"/>
    </row>
    <row r="40" spans="1:15" s="42" customFormat="1" ht="12" customHeight="1" thickBot="1">
      <c r="A40" s="131"/>
      <c r="B40" s="37"/>
      <c r="C40" s="32"/>
      <c r="D40" s="31"/>
      <c r="E40" s="32"/>
      <c r="F40" s="33"/>
      <c r="G40" s="31"/>
      <c r="H40" s="23">
        <f>SUM(B40:G40)</f>
        <v>0</v>
      </c>
      <c r="I40" s="24" t="e">
        <f>AVERAGE(B40:G40)</f>
        <v>#DIV/0!</v>
      </c>
      <c r="J40" s="25">
        <f>MAX(B40:G40)</f>
        <v>0</v>
      </c>
      <c r="K40" s="25">
        <f>IF(C40&lt;&gt;"",MAX(B40:G40)-MIN(B40:G40),"")</f>
      </c>
      <c r="L40" s="26">
        <v>33</v>
      </c>
      <c r="M40" s="27">
        <f t="shared" si="1"/>
        <v>0</v>
      </c>
      <c r="N40" s="28">
        <f t="shared" si="0"/>
        <v>0</v>
      </c>
      <c r="O40" s="50"/>
    </row>
    <row r="41" spans="1:15" s="42" customFormat="1" ht="12" customHeight="1" thickBot="1">
      <c r="A41" s="114"/>
      <c r="B41" s="43"/>
      <c r="C41" s="44"/>
      <c r="D41" s="45"/>
      <c r="E41" s="44"/>
      <c r="F41" s="46"/>
      <c r="G41" s="45"/>
      <c r="H41" s="47">
        <f>SUM(B41:G41)</f>
        <v>0</v>
      </c>
      <c r="I41" s="48" t="e">
        <f>AVERAGE(B41:G41)</f>
        <v>#DIV/0!</v>
      </c>
      <c r="J41" s="49">
        <f>MAX(B41:G41)</f>
        <v>0</v>
      </c>
      <c r="K41" s="49">
        <f>IF(C41&lt;&gt;"",MAX(B41:G41)-MIN(B41:G41),"")</f>
      </c>
      <c r="L41" s="26">
        <v>34</v>
      </c>
      <c r="M41" s="27">
        <f t="shared" si="1"/>
        <v>0</v>
      </c>
      <c r="N41" s="28">
        <f t="shared" si="0"/>
        <v>0</v>
      </c>
      <c r="O41" s="41"/>
    </row>
    <row r="42" spans="1:15" s="42" customFormat="1" ht="12" customHeight="1" thickBot="1">
      <c r="A42" s="29"/>
      <c r="B42" s="43"/>
      <c r="C42" s="44"/>
      <c r="D42" s="45"/>
      <c r="E42" s="44"/>
      <c r="F42" s="46"/>
      <c r="G42" s="45"/>
      <c r="H42" s="47">
        <f>SUM(B42:G42)</f>
        <v>0</v>
      </c>
      <c r="I42" s="48" t="e">
        <f>AVERAGE(B42:G42)</f>
        <v>#DIV/0!</v>
      </c>
      <c r="J42" s="49">
        <f>MAX(B42:G42)</f>
        <v>0</v>
      </c>
      <c r="K42" s="49">
        <f>IF(C42&lt;&gt;"",MAX(B42:G42)-MIN(B42:G42),"")</f>
      </c>
      <c r="L42" s="26">
        <v>35</v>
      </c>
      <c r="M42" s="27">
        <f t="shared" si="1"/>
        <v>0</v>
      </c>
      <c r="N42" s="28">
        <f t="shared" si="0"/>
        <v>0</v>
      </c>
      <c r="O42" s="41"/>
    </row>
    <row r="43" spans="1:14" ht="12" customHeight="1">
      <c r="A43" s="51"/>
      <c r="B43" s="43"/>
      <c r="C43" s="44"/>
      <c r="D43" s="45"/>
      <c r="E43" s="44"/>
      <c r="F43" s="46"/>
      <c r="G43" s="45"/>
      <c r="H43" s="47">
        <f>SUM(B43:G43)</f>
        <v>0</v>
      </c>
      <c r="I43" s="48" t="e">
        <f>AVERAGE(B43:G43)</f>
        <v>#DIV/0!</v>
      </c>
      <c r="J43" s="49">
        <f>MAX(B43:G43)</f>
        <v>0</v>
      </c>
      <c r="K43" s="49">
        <f>IF(C43&lt;&gt;"",MAX(B43:G43)-MIN(B43:G43),"")</f>
      </c>
      <c r="L43" s="26">
        <v>36</v>
      </c>
      <c r="M43" s="27">
        <f t="shared" si="1"/>
        <v>0</v>
      </c>
      <c r="N43" s="28">
        <f t="shared" si="0"/>
        <v>0</v>
      </c>
    </row>
    <row r="44" spans="1:14" ht="12" customHeight="1">
      <c r="A44" s="29"/>
      <c r="B44" s="43"/>
      <c r="C44" s="44"/>
      <c r="D44" s="52"/>
      <c r="E44" s="44"/>
      <c r="F44" s="46"/>
      <c r="G44" s="45"/>
      <c r="H44" s="47">
        <f>SUM(B44:G44)</f>
        <v>0</v>
      </c>
      <c r="I44" s="48" t="e">
        <f>AVERAGE(B44:G44)</f>
        <v>#DIV/0!</v>
      </c>
      <c r="J44" s="49">
        <f>MAX(B44:G44)</f>
        <v>0</v>
      </c>
      <c r="K44" s="49">
        <f>IF(C44&lt;&gt;"",MAX(B44:G44)-MIN(B44:G44),"")</f>
      </c>
      <c r="L44" s="26">
        <v>37</v>
      </c>
      <c r="M44" s="27">
        <f t="shared" si="1"/>
        <v>0</v>
      </c>
      <c r="N44" s="28">
        <f t="shared" si="0"/>
        <v>0</v>
      </c>
    </row>
    <row r="56" ht="12.75">
      <c r="B56" s="53"/>
    </row>
    <row r="57" ht="12.75">
      <c r="B57" s="53"/>
    </row>
    <row r="58" ht="12.75">
      <c r="B58" s="53"/>
    </row>
    <row r="59" ht="12.75">
      <c r="B59" s="53"/>
    </row>
    <row r="60" ht="12.75">
      <c r="B60" s="53"/>
    </row>
    <row r="61" ht="12.75">
      <c r="B61" s="53"/>
    </row>
    <row r="62" ht="12.75">
      <c r="B62" s="53"/>
    </row>
  </sheetData>
  <sheetProtection selectLockedCells="1" selectUnlockedCells="1"/>
  <conditionalFormatting sqref="B8:G19 B23:G30">
    <cfRule type="cellIs" priority="1" dxfId="0" operator="equal" stopIfTrue="1">
      <formula>$N8</formula>
    </cfRule>
    <cfRule type="cellIs" priority="2" dxfId="1" operator="equal" stopIfTrue="1">
      <formula>$K8</formula>
    </cfRule>
  </conditionalFormatting>
  <conditionalFormatting sqref="B20:G21">
    <cfRule type="cellIs" priority="3" dxfId="0" operator="equal" stopIfTrue="1">
      <formula>$N21</formula>
    </cfRule>
    <cfRule type="cellIs" priority="4" dxfId="1" operator="equal" stopIfTrue="1">
      <formula>$K20</formula>
    </cfRule>
  </conditionalFormatting>
  <conditionalFormatting sqref="B22:G22">
    <cfRule type="cellIs" priority="5" dxfId="0" operator="equal" stopIfTrue="1">
      <formula>$N20</formula>
    </cfRule>
    <cfRule type="cellIs" priority="6" dxfId="1" operator="equal" stopIfTrue="1">
      <formula>$K22</formula>
    </cfRule>
  </conditionalFormatting>
  <conditionalFormatting sqref="B31:G35">
    <cfRule type="cellIs" priority="7" dxfId="0" operator="equal" stopIfTrue="1">
      <formula>$N28</formula>
    </cfRule>
    <cfRule type="cellIs" priority="8" dxfId="1" operator="equal" stopIfTrue="1">
      <formula>$K31</formula>
    </cfRule>
  </conditionalFormatting>
  <conditionalFormatting sqref="B36:G40">
    <cfRule type="cellIs" priority="9" dxfId="0" operator="equal" stopIfTrue="1">
      <formula>$N28</formula>
    </cfRule>
    <cfRule type="cellIs" priority="10" dxfId="1" operator="equal" stopIfTrue="1">
      <formula>$K36</formula>
    </cfRule>
  </conditionalFormatting>
  <conditionalFormatting sqref="B41:G43">
    <cfRule type="cellIs" priority="11" dxfId="0" operator="equal" stopIfTrue="1">
      <formula>$N31</formula>
    </cfRule>
    <cfRule type="cellIs" priority="12" dxfId="1" operator="equal" stopIfTrue="1">
      <formula>$K41</formula>
    </cfRule>
  </conditionalFormatting>
  <conditionalFormatting sqref="B44:G44">
    <cfRule type="cellIs" priority="13" dxfId="0" operator="equal" stopIfTrue="1">
      <formula>$N32</formula>
    </cfRule>
    <cfRule type="cellIs" priority="14" dxfId="1" operator="equal" stopIfTrue="1">
      <formula>$K44</formula>
    </cfRule>
  </conditionalFormatting>
  <printOptions/>
  <pageMargins left="0.21805555555555556" right="0.12222222222222222" top="0.10972222222222222" bottom="0.06875" header="0.5118055555555555" footer="0.5118055555555555"/>
  <pageSetup horizontalDpi="300" verticalDpi="300" orientation="portrait" paperSize="9" scale="80"/>
  <drawing r:id="rId3"/>
  <legacyDrawing r:id="rId2"/>
  <oleObjects>
    <oleObject progId="Рисунок Microsoft Word" shapeId="56106868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P47"/>
  <sheetViews>
    <sheetView workbookViewId="0" topLeftCell="A25">
      <selection activeCell="A35" sqref="A35:H47"/>
    </sheetView>
  </sheetViews>
  <sheetFormatPr defaultColWidth="9.140625" defaultRowHeight="12.75"/>
  <cols>
    <col min="1" max="1" width="4.140625" style="0" customWidth="1"/>
    <col min="2" max="2" width="23.28125" style="0" customWidth="1"/>
    <col min="8" max="8" width="11.00390625" style="0" customWidth="1"/>
    <col min="9" max="12" width="7.140625" style="0" customWidth="1"/>
    <col min="13" max="13" width="7.00390625" style="0" customWidth="1"/>
    <col min="14" max="14" width="5.140625" style="0" customWidth="1"/>
    <col min="15" max="15" width="7.57421875" style="0" customWidth="1"/>
    <col min="256" max="16384" width="11.57421875" style="0" customWidth="1"/>
  </cols>
  <sheetData>
    <row r="1" spans="6:9" ht="17.25" customHeight="1">
      <c r="F1" s="1"/>
      <c r="G1" s="1"/>
      <c r="H1" s="1"/>
      <c r="I1" s="2" t="s">
        <v>0</v>
      </c>
    </row>
    <row r="2" ht="12.75">
      <c r="I2" s="2" t="s">
        <v>1</v>
      </c>
    </row>
    <row r="3" ht="10.5" customHeight="1">
      <c r="I3" s="2" t="s">
        <v>2</v>
      </c>
    </row>
    <row r="4" ht="13.5" customHeight="1"/>
    <row r="5" spans="4:16" ht="24" customHeight="1">
      <c r="D5" s="54"/>
      <c r="O5" s="6"/>
      <c r="P5" s="6"/>
    </row>
    <row r="6" spans="3:16" s="7" customFormat="1" ht="31.5" customHeight="1">
      <c r="C6" s="55" t="s">
        <v>40</v>
      </c>
      <c r="D6" s="56"/>
      <c r="E6" s="56"/>
      <c r="F6" s="57" t="s">
        <v>4</v>
      </c>
      <c r="G6" s="57"/>
      <c r="H6" s="57"/>
      <c r="O6" s="9"/>
      <c r="P6" s="9"/>
    </row>
    <row r="7" spans="1:12" s="63" customFormat="1" ht="12" customHeight="1">
      <c r="A7" s="147"/>
      <c r="B7" s="145" t="s">
        <v>5</v>
      </c>
      <c r="C7" s="58">
        <v>7</v>
      </c>
      <c r="D7" s="58">
        <v>8</v>
      </c>
      <c r="E7" s="59" t="s">
        <v>6</v>
      </c>
      <c r="F7" s="60" t="s">
        <v>7</v>
      </c>
      <c r="G7" s="60" t="s">
        <v>8</v>
      </c>
      <c r="H7" s="60" t="s">
        <v>9</v>
      </c>
      <c r="I7" s="59" t="s">
        <v>10</v>
      </c>
      <c r="J7" s="61" t="s">
        <v>41</v>
      </c>
      <c r="K7" s="61" t="s">
        <v>42</v>
      </c>
      <c r="L7" s="62"/>
    </row>
    <row r="8" spans="1:12" s="18" customFormat="1" ht="12" customHeight="1">
      <c r="A8" s="148">
        <v>15</v>
      </c>
      <c r="B8" s="146" t="str">
        <f>квалификация!A22</f>
        <v>Егозарьян Артур</v>
      </c>
      <c r="C8" s="65">
        <v>197</v>
      </c>
      <c r="D8" s="65">
        <v>191</v>
      </c>
      <c r="E8" s="66">
        <f>SUM(C8:D8)</f>
        <v>388</v>
      </c>
      <c r="F8" s="67">
        <f>AVERAGE(C8:D8)</f>
        <v>194</v>
      </c>
      <c r="G8" s="68">
        <f>MAX(C8:D8)</f>
        <v>197</v>
      </c>
      <c r="H8" s="68">
        <f>IF(D8&lt;&gt;"",MAX(C8:D8)-MIN(C8:D8),"")</f>
        <v>6</v>
      </c>
      <c r="I8" s="69">
        <v>1</v>
      </c>
      <c r="J8" s="27">
        <f aca="true" t="shared" si="0" ref="J8:J19">MIN(C8:D8)</f>
        <v>191</v>
      </c>
      <c r="K8" s="28">
        <f aca="true" t="shared" si="1" ref="K8:K19">MIN(C8:D8)</f>
        <v>191</v>
      </c>
      <c r="L8" s="17"/>
    </row>
    <row r="9" spans="1:12" s="18" customFormat="1" ht="12" customHeight="1">
      <c r="A9" s="148">
        <v>22</v>
      </c>
      <c r="B9" s="146" t="str">
        <f>квалификация!A29</f>
        <v>Таганов Алексей</v>
      </c>
      <c r="C9" s="65">
        <v>168</v>
      </c>
      <c r="D9" s="65">
        <v>207</v>
      </c>
      <c r="E9" s="66">
        <f>SUM(C9:D9)</f>
        <v>375</v>
      </c>
      <c r="F9" s="67">
        <f>AVERAGE(C9:D9)</f>
        <v>187.5</v>
      </c>
      <c r="G9" s="68">
        <f>MAX(C9:D9)</f>
        <v>207</v>
      </c>
      <c r="H9" s="68">
        <f>IF(D9&lt;&gt;"",MAX(C9:D9)-MIN(C9:D9),"")</f>
        <v>39</v>
      </c>
      <c r="I9" s="69">
        <v>2</v>
      </c>
      <c r="J9" s="27">
        <f t="shared" si="0"/>
        <v>168</v>
      </c>
      <c r="K9" s="28">
        <f t="shared" si="1"/>
        <v>168</v>
      </c>
      <c r="L9" s="17"/>
    </row>
    <row r="10" spans="1:12" s="18" customFormat="1" ht="12" customHeight="1">
      <c r="A10" s="148">
        <v>21</v>
      </c>
      <c r="B10" s="146" t="str">
        <f>квалификация!A28</f>
        <v>Мясников Виктор</v>
      </c>
      <c r="C10" s="65">
        <v>193</v>
      </c>
      <c r="D10" s="65">
        <v>179</v>
      </c>
      <c r="E10" s="66">
        <f>SUM(C10:D10)</f>
        <v>372</v>
      </c>
      <c r="F10" s="67">
        <f>AVERAGE(C10:D10)</f>
        <v>186</v>
      </c>
      <c r="G10" s="68">
        <f>MAX(C10:D10)</f>
        <v>193</v>
      </c>
      <c r="H10" s="68">
        <f>IF(D10&lt;&gt;"",MAX(C10:D10)-MIN(C10:D10),"")</f>
        <v>14</v>
      </c>
      <c r="I10" s="69">
        <v>3</v>
      </c>
      <c r="J10" s="27">
        <f t="shared" si="0"/>
        <v>179</v>
      </c>
      <c r="K10" s="28">
        <f t="shared" si="1"/>
        <v>179</v>
      </c>
      <c r="L10" s="17"/>
    </row>
    <row r="11" spans="1:12" s="18" customFormat="1" ht="12" customHeight="1">
      <c r="A11" s="148">
        <v>17</v>
      </c>
      <c r="B11" s="146" t="str">
        <f>квалификация!A24</f>
        <v>Мисходжев Руслан</v>
      </c>
      <c r="C11" s="65">
        <v>208</v>
      </c>
      <c r="D11" s="65">
        <v>158</v>
      </c>
      <c r="E11" s="66">
        <f>SUM(C11:D11)</f>
        <v>366</v>
      </c>
      <c r="F11" s="67">
        <f>AVERAGE(C11:D11)</f>
        <v>183</v>
      </c>
      <c r="G11" s="68">
        <f>MAX(C11:D11)</f>
        <v>208</v>
      </c>
      <c r="H11" s="68">
        <f>IF(D11&lt;&gt;"",MAX(C11:D11)-MIN(C11:D11),"")</f>
        <v>50</v>
      </c>
      <c r="I11" s="69">
        <v>4</v>
      </c>
      <c r="J11" s="27">
        <f t="shared" si="0"/>
        <v>158</v>
      </c>
      <c r="K11" s="28">
        <f t="shared" si="1"/>
        <v>158</v>
      </c>
      <c r="L11" s="17"/>
    </row>
    <row r="12" spans="1:12" s="18" customFormat="1" ht="12" customHeight="1">
      <c r="A12" s="148">
        <v>24</v>
      </c>
      <c r="B12" s="146" t="str">
        <f>квалификация!A31</f>
        <v>Тетюшев Александр</v>
      </c>
      <c r="C12" s="65">
        <v>151</v>
      </c>
      <c r="D12" s="65">
        <v>207</v>
      </c>
      <c r="E12" s="66">
        <f>SUM(C12:D12)</f>
        <v>358</v>
      </c>
      <c r="F12" s="67">
        <f>AVERAGE(C12:D12)</f>
        <v>179</v>
      </c>
      <c r="G12" s="68">
        <f>MAX(C12:D12)</f>
        <v>207</v>
      </c>
      <c r="H12" s="68">
        <f>IF(D12&lt;&gt;"",MAX(C12:D12)-MIN(C12:D12),"")</f>
        <v>56</v>
      </c>
      <c r="I12" s="69">
        <v>5</v>
      </c>
      <c r="J12" s="27">
        <f t="shared" si="0"/>
        <v>151</v>
      </c>
      <c r="K12" s="28">
        <f t="shared" si="1"/>
        <v>151</v>
      </c>
      <c r="L12" s="17"/>
    </row>
    <row r="13" spans="1:12" s="18" customFormat="1" ht="12" customHeight="1">
      <c r="A13" s="148">
        <v>14</v>
      </c>
      <c r="B13" s="146" t="str">
        <f>квалификация!A21</f>
        <v>Анипко Александр</v>
      </c>
      <c r="C13" s="65">
        <v>168</v>
      </c>
      <c r="D13" s="65">
        <v>177</v>
      </c>
      <c r="E13" s="66">
        <f>SUM(C13:D13)</f>
        <v>345</v>
      </c>
      <c r="F13" s="67">
        <f>AVERAGE(C13:D13)</f>
        <v>172.5</v>
      </c>
      <c r="G13" s="68">
        <f>MAX(C13:D13)</f>
        <v>177</v>
      </c>
      <c r="H13" s="68">
        <f>IF(D13&lt;&gt;"",MAX(C13:D13)-MIN(C13:D13),"")</f>
        <v>9</v>
      </c>
      <c r="I13" s="69">
        <v>6</v>
      </c>
      <c r="J13" s="27">
        <f t="shared" si="0"/>
        <v>168</v>
      </c>
      <c r="K13" s="28">
        <f t="shared" si="1"/>
        <v>168</v>
      </c>
      <c r="L13" s="17"/>
    </row>
    <row r="14" spans="1:12" s="18" customFormat="1" ht="12" customHeight="1">
      <c r="A14" s="148">
        <v>19</v>
      </c>
      <c r="B14" s="146" t="str">
        <f>квалификация!A26</f>
        <v>Корецкая Яна</v>
      </c>
      <c r="C14" s="65">
        <v>164</v>
      </c>
      <c r="D14" s="65">
        <v>167</v>
      </c>
      <c r="E14" s="66">
        <f>SUM(C14:D14)</f>
        <v>331</v>
      </c>
      <c r="F14" s="67">
        <f>AVERAGE(C14:D14)</f>
        <v>165.5</v>
      </c>
      <c r="G14" s="68">
        <f>MAX(C14:D14)</f>
        <v>167</v>
      </c>
      <c r="H14" s="68">
        <f>IF(D14&lt;&gt;"",MAX(C14:D14)-MIN(C14:D14),"")</f>
        <v>3</v>
      </c>
      <c r="I14" s="69">
        <v>19</v>
      </c>
      <c r="J14" s="27">
        <f t="shared" si="0"/>
        <v>164</v>
      </c>
      <c r="K14" s="28">
        <f t="shared" si="1"/>
        <v>164</v>
      </c>
      <c r="L14" s="17"/>
    </row>
    <row r="15" spans="1:12" s="18" customFormat="1" ht="12" customHeight="1">
      <c r="A15" s="148">
        <v>13</v>
      </c>
      <c r="B15" s="146" t="str">
        <f>квалификация!A20</f>
        <v>Кияшкин Александр</v>
      </c>
      <c r="C15" s="65">
        <v>175</v>
      </c>
      <c r="D15" s="65">
        <v>155</v>
      </c>
      <c r="E15" s="66">
        <f>SUM(C15:D15)</f>
        <v>330</v>
      </c>
      <c r="F15" s="67">
        <f>AVERAGE(C15:D15)</f>
        <v>165</v>
      </c>
      <c r="G15" s="68">
        <f>MAX(C15:D15)</f>
        <v>175</v>
      </c>
      <c r="H15" s="68">
        <f>IF(D15&lt;&gt;"",MAX(C15:D15)-MIN(C15:D15),"")</f>
        <v>20</v>
      </c>
      <c r="I15" s="69">
        <v>20</v>
      </c>
      <c r="J15" s="27">
        <f t="shared" si="0"/>
        <v>155</v>
      </c>
      <c r="K15" s="28">
        <f t="shared" si="1"/>
        <v>155</v>
      </c>
      <c r="L15" s="17"/>
    </row>
    <row r="16" spans="1:12" s="18" customFormat="1" ht="12" customHeight="1">
      <c r="A16" s="148">
        <v>16</v>
      </c>
      <c r="B16" s="146" t="str">
        <f>квалификация!A23</f>
        <v>Руденко Сергей</v>
      </c>
      <c r="C16" s="65">
        <v>160</v>
      </c>
      <c r="D16" s="65">
        <v>166</v>
      </c>
      <c r="E16" s="66">
        <f>SUM(C16:D16)</f>
        <v>326</v>
      </c>
      <c r="F16" s="67">
        <f>AVERAGE(C16:D16)</f>
        <v>163</v>
      </c>
      <c r="G16" s="68">
        <f>MAX(C16:D16)</f>
        <v>166</v>
      </c>
      <c r="H16" s="68">
        <f>IF(D16&lt;&gt;"",MAX(C16:D16)-MIN(C16:D16),"")</f>
        <v>6</v>
      </c>
      <c r="I16" s="69">
        <v>21</v>
      </c>
      <c r="J16" s="27">
        <f t="shared" si="0"/>
        <v>160</v>
      </c>
      <c r="K16" s="28">
        <f t="shared" si="1"/>
        <v>160</v>
      </c>
      <c r="L16" s="17"/>
    </row>
    <row r="17" spans="1:12" s="18" customFormat="1" ht="12" customHeight="1">
      <c r="A17" s="148">
        <v>23</v>
      </c>
      <c r="B17" s="146" t="str">
        <f>квалификация!A30</f>
        <v>Голубев Анатолий</v>
      </c>
      <c r="C17" s="65">
        <v>175</v>
      </c>
      <c r="D17" s="65">
        <v>147</v>
      </c>
      <c r="E17" s="66">
        <f>SUM(C17:D17)</f>
        <v>322</v>
      </c>
      <c r="F17" s="67">
        <f>AVERAGE(C17:D17)</f>
        <v>161</v>
      </c>
      <c r="G17" s="68">
        <f>MAX(C17:D17)</f>
        <v>175</v>
      </c>
      <c r="H17" s="68">
        <f>IF(D17&lt;&gt;"",MAX(C17:D17)-MIN(C17:D17),"")</f>
        <v>28</v>
      </c>
      <c r="I17" s="69">
        <v>22</v>
      </c>
      <c r="J17" s="27">
        <f t="shared" si="0"/>
        <v>147</v>
      </c>
      <c r="K17" s="28">
        <f t="shared" si="1"/>
        <v>147</v>
      </c>
      <c r="L17" s="17"/>
    </row>
    <row r="18" spans="1:12" s="18" customFormat="1" ht="12" customHeight="1">
      <c r="A18" s="148">
        <v>18</v>
      </c>
      <c r="B18" s="146" t="str">
        <f>квалификация!A25</f>
        <v>Антюфеева Елена</v>
      </c>
      <c r="C18" s="65">
        <v>153</v>
      </c>
      <c r="D18" s="65">
        <v>166</v>
      </c>
      <c r="E18" s="66">
        <f>SUM(C18:D18)</f>
        <v>319</v>
      </c>
      <c r="F18" s="67">
        <f>AVERAGE(C18:D18)</f>
        <v>159.5</v>
      </c>
      <c r="G18" s="68">
        <f>MAX(C18:D18)</f>
        <v>166</v>
      </c>
      <c r="H18" s="68">
        <f>IF(D18&lt;&gt;"",MAX(C18:D18)-MIN(C18:D18),"")</f>
        <v>13</v>
      </c>
      <c r="I18" s="69">
        <v>23</v>
      </c>
      <c r="J18" s="27">
        <f t="shared" si="0"/>
        <v>153</v>
      </c>
      <c r="K18" s="28">
        <f t="shared" si="1"/>
        <v>153</v>
      </c>
      <c r="L18" s="17"/>
    </row>
    <row r="19" spans="1:12" s="18" customFormat="1" ht="12" customHeight="1">
      <c r="A19" s="148">
        <v>20</v>
      </c>
      <c r="B19" s="146" t="str">
        <f>квалификация!A27</f>
        <v>Лаптев Вячеслав</v>
      </c>
      <c r="C19" s="65">
        <v>169</v>
      </c>
      <c r="D19" s="65">
        <v>146</v>
      </c>
      <c r="E19" s="66">
        <f>SUM(C19:D19)</f>
        <v>315</v>
      </c>
      <c r="F19" s="67">
        <f>AVERAGE(C19:D19)</f>
        <v>157.5</v>
      </c>
      <c r="G19" s="68">
        <f>MAX(C19:D19)</f>
        <v>169</v>
      </c>
      <c r="H19" s="68">
        <f>IF(D19&lt;&gt;"",MAX(C19:D19)-MIN(C19:D19),"")</f>
        <v>23</v>
      </c>
      <c r="I19" s="69">
        <v>24</v>
      </c>
      <c r="J19" s="27">
        <f t="shared" si="0"/>
        <v>146</v>
      </c>
      <c r="K19" s="28">
        <f t="shared" si="1"/>
        <v>146</v>
      </c>
      <c r="L19" s="17"/>
    </row>
    <row r="20" spans="2:9" ht="12.75">
      <c r="B20" s="70"/>
      <c r="C20" s="3"/>
      <c r="D20" s="3"/>
      <c r="E20" s="3"/>
      <c r="F20" s="3"/>
      <c r="G20" s="3"/>
      <c r="H20" s="3"/>
      <c r="I20" s="3"/>
    </row>
    <row r="21" spans="2:9" ht="12" customHeight="1">
      <c r="B21" s="60" t="s">
        <v>5</v>
      </c>
      <c r="C21" s="71">
        <v>9</v>
      </c>
      <c r="D21" s="72">
        <v>10</v>
      </c>
      <c r="E21" s="59" t="s">
        <v>6</v>
      </c>
      <c r="F21" s="60" t="s">
        <v>7</v>
      </c>
      <c r="G21" s="60" t="s">
        <v>8</v>
      </c>
      <c r="H21" s="60" t="s">
        <v>9</v>
      </c>
      <c r="I21" s="59" t="s">
        <v>10</v>
      </c>
    </row>
    <row r="22" spans="1:10" ht="12" customHeight="1">
      <c r="A22" s="149">
        <v>11</v>
      </c>
      <c r="B22" s="64" t="str">
        <f>квалификация!A18</f>
        <v>Марченко Петр</v>
      </c>
      <c r="C22" s="65">
        <v>224</v>
      </c>
      <c r="D22" s="65">
        <v>266</v>
      </c>
      <c r="E22" s="66">
        <f>SUM(C22:D22)</f>
        <v>490</v>
      </c>
      <c r="F22" s="67">
        <f>AVERAGE(C22:D22)</f>
        <v>245</v>
      </c>
      <c r="G22" s="68">
        <f>MAX(C22:D22)</f>
        <v>266</v>
      </c>
      <c r="H22" s="68">
        <f>IF(D22&lt;&gt;"",MAX(C22:D22)-MIN(C22:D22),"")</f>
        <v>42</v>
      </c>
      <c r="I22" s="69">
        <v>1</v>
      </c>
      <c r="J22" s="27">
        <f aca="true" t="shared" si="2" ref="J22:J33">MIN(C22:D22)</f>
        <v>224</v>
      </c>
    </row>
    <row r="23" spans="1:10" ht="12" customHeight="1">
      <c r="A23" s="149">
        <v>21</v>
      </c>
      <c r="B23" s="64" t="s">
        <v>33</v>
      </c>
      <c r="C23" s="65">
        <v>217</v>
      </c>
      <c r="D23" s="65">
        <v>210</v>
      </c>
      <c r="E23" s="66">
        <f>SUM(C23:D23)</f>
        <v>427</v>
      </c>
      <c r="F23" s="67">
        <f>AVERAGE(C23:D23)</f>
        <v>213.5</v>
      </c>
      <c r="G23" s="68">
        <f>MAX(C23:D23)</f>
        <v>217</v>
      </c>
      <c r="H23" s="68">
        <f>IF(D23&lt;&gt;"",MAX(C23:D23)-MIN(C23:D23),"")</f>
        <v>7</v>
      </c>
      <c r="I23" s="69">
        <v>2</v>
      </c>
      <c r="J23" s="27">
        <f t="shared" si="2"/>
        <v>210</v>
      </c>
    </row>
    <row r="24" spans="1:10" ht="12" customHeight="1">
      <c r="A24" s="149">
        <v>15</v>
      </c>
      <c r="B24" s="64" t="s">
        <v>25</v>
      </c>
      <c r="C24" s="65">
        <v>241</v>
      </c>
      <c r="D24" s="65">
        <v>179</v>
      </c>
      <c r="E24" s="66">
        <f>SUM(C24:D24)</f>
        <v>420</v>
      </c>
      <c r="F24" s="67">
        <f>AVERAGE(C24:D24)</f>
        <v>210</v>
      </c>
      <c r="G24" s="68">
        <f>MAX(C24:D24)</f>
        <v>241</v>
      </c>
      <c r="H24" s="68">
        <f>IF(D24&lt;&gt;"",MAX(C24:D24)-MIN(C24:D24),"")</f>
        <v>62</v>
      </c>
      <c r="I24" s="69">
        <v>3</v>
      </c>
      <c r="J24" s="27">
        <f t="shared" si="2"/>
        <v>179</v>
      </c>
    </row>
    <row r="25" spans="1:10" ht="12" customHeight="1">
      <c r="A25" s="149">
        <v>12</v>
      </c>
      <c r="B25" s="64" t="str">
        <f>квалификация!A19</f>
        <v>Белов Андрей</v>
      </c>
      <c r="C25" s="65">
        <v>203</v>
      </c>
      <c r="D25" s="65">
        <v>183</v>
      </c>
      <c r="E25" s="66">
        <f>SUM(C25:D25)</f>
        <v>386</v>
      </c>
      <c r="F25" s="67">
        <f>AVERAGE(C25:D25)</f>
        <v>193</v>
      </c>
      <c r="G25" s="68">
        <f>MAX(C25:D25)</f>
        <v>203</v>
      </c>
      <c r="H25" s="68">
        <f>IF(D25&lt;&gt;"",MAX(C25:D25)-MIN(C25:D25),"")</f>
        <v>20</v>
      </c>
      <c r="I25" s="69">
        <v>4</v>
      </c>
      <c r="J25" s="27">
        <f t="shared" si="2"/>
        <v>183</v>
      </c>
    </row>
    <row r="26" spans="1:10" ht="12" customHeight="1">
      <c r="A26" s="149">
        <v>17</v>
      </c>
      <c r="B26" s="64" t="s">
        <v>19</v>
      </c>
      <c r="C26" s="65">
        <v>161</v>
      </c>
      <c r="D26" s="65">
        <v>223</v>
      </c>
      <c r="E26" s="66">
        <f>SUM(C26:D26)</f>
        <v>384</v>
      </c>
      <c r="F26" s="67">
        <f>AVERAGE(C26:D26)</f>
        <v>192</v>
      </c>
      <c r="G26" s="68">
        <f>MAX(C26:D26)</f>
        <v>223</v>
      </c>
      <c r="H26" s="68">
        <f>IF(D26&lt;&gt;"",MAX(C26:D26)-MIN(C26:D26),"")</f>
        <v>62</v>
      </c>
      <c r="I26" s="69">
        <v>5</v>
      </c>
      <c r="J26" s="27">
        <f t="shared" si="2"/>
        <v>161</v>
      </c>
    </row>
    <row r="27" spans="1:10" ht="12" customHeight="1">
      <c r="A27" s="149">
        <v>9</v>
      </c>
      <c r="B27" s="64" t="str">
        <f>квалификация!A16</f>
        <v>Тихонов Константин</v>
      </c>
      <c r="C27" s="65">
        <v>178</v>
      </c>
      <c r="D27" s="65">
        <v>200</v>
      </c>
      <c r="E27" s="66">
        <f>SUM(C27:D27)</f>
        <v>378</v>
      </c>
      <c r="F27" s="67">
        <f>AVERAGE(C27:D27)</f>
        <v>189</v>
      </c>
      <c r="G27" s="68">
        <f>MAX(C27:D27)</f>
        <v>200</v>
      </c>
      <c r="H27" s="68">
        <f>IF(D27&lt;&gt;"",MAX(C27:D27)-MIN(C27:D27),"")</f>
        <v>22</v>
      </c>
      <c r="I27" s="69">
        <v>6</v>
      </c>
      <c r="J27" s="27">
        <f t="shared" si="2"/>
        <v>178</v>
      </c>
    </row>
    <row r="28" spans="1:10" ht="12" customHeight="1">
      <c r="A28" s="149">
        <v>10</v>
      </c>
      <c r="B28" s="64" t="str">
        <f>квалификация!A17</f>
        <v>Желонкин Алексей</v>
      </c>
      <c r="C28" s="65">
        <v>194</v>
      </c>
      <c r="D28" s="65">
        <v>182</v>
      </c>
      <c r="E28" s="66">
        <f>SUM(C28:D28)</f>
        <v>376</v>
      </c>
      <c r="F28" s="67">
        <f>AVERAGE(C28:D28)</f>
        <v>188</v>
      </c>
      <c r="G28" s="68">
        <f>MAX(C28:D28)</f>
        <v>194</v>
      </c>
      <c r="H28" s="68">
        <f>IF(D28&lt;&gt;"",MAX(C28:D28)-MIN(C28:D28),"")</f>
        <v>12</v>
      </c>
      <c r="I28" s="69">
        <v>13</v>
      </c>
      <c r="J28" s="27">
        <f t="shared" si="2"/>
        <v>182</v>
      </c>
    </row>
    <row r="29" spans="1:10" ht="12" customHeight="1">
      <c r="A29" s="149">
        <v>8</v>
      </c>
      <c r="B29" s="64" t="str">
        <f>квалификация!A15</f>
        <v>Беляков Александр</v>
      </c>
      <c r="C29" s="65">
        <v>165</v>
      </c>
      <c r="D29" s="65">
        <v>196</v>
      </c>
      <c r="E29" s="66">
        <f>SUM(C29:D29)</f>
        <v>361</v>
      </c>
      <c r="F29" s="67">
        <f>AVERAGE(C29:D29)</f>
        <v>180.5</v>
      </c>
      <c r="G29" s="68">
        <f>MAX(C29:D29)</f>
        <v>196</v>
      </c>
      <c r="H29" s="68">
        <f>IF(D29&lt;&gt;"",MAX(C29:D29)-MIN(C29:D29),"")</f>
        <v>31</v>
      </c>
      <c r="I29" s="69">
        <v>14</v>
      </c>
      <c r="J29" s="27">
        <f t="shared" si="2"/>
        <v>165</v>
      </c>
    </row>
    <row r="30" spans="1:10" ht="12" customHeight="1">
      <c r="A30" s="149">
        <v>14</v>
      </c>
      <c r="B30" s="64" t="s">
        <v>22</v>
      </c>
      <c r="C30" s="65">
        <v>184</v>
      </c>
      <c r="D30" s="65">
        <v>160</v>
      </c>
      <c r="E30" s="66">
        <f>SUM(C30:D30)</f>
        <v>344</v>
      </c>
      <c r="F30" s="67">
        <f>AVERAGE(C30:D30)</f>
        <v>172</v>
      </c>
      <c r="G30" s="68">
        <f>MAX(C30:D30)</f>
        <v>184</v>
      </c>
      <c r="H30" s="68">
        <f>IF(D30&lt;&gt;"",MAX(C30:D30)-MIN(C30:D30),"")</f>
        <v>24</v>
      </c>
      <c r="I30" s="69">
        <v>15</v>
      </c>
      <c r="J30" s="27">
        <f t="shared" si="2"/>
        <v>160</v>
      </c>
    </row>
    <row r="31" spans="1:10" ht="12" customHeight="1">
      <c r="A31" s="149">
        <v>8</v>
      </c>
      <c r="B31" s="64" t="str">
        <f>квалификация!A14</f>
        <v>Лазарев Сергей</v>
      </c>
      <c r="C31" s="65">
        <v>172</v>
      </c>
      <c r="D31" s="65">
        <v>159</v>
      </c>
      <c r="E31" s="66">
        <f>SUM(C31:D31)</f>
        <v>331</v>
      </c>
      <c r="F31" s="67">
        <f>AVERAGE(C31:D31)</f>
        <v>165.5</v>
      </c>
      <c r="G31" s="68">
        <f>MAX(C31:D31)</f>
        <v>172</v>
      </c>
      <c r="H31" s="68">
        <f>IF(D31&lt;&gt;"",MAX(C31:D31)-MIN(C31:D31),"")</f>
        <v>13</v>
      </c>
      <c r="I31" s="69">
        <v>16</v>
      </c>
      <c r="J31" s="27">
        <f t="shared" si="2"/>
        <v>159</v>
      </c>
    </row>
    <row r="32" spans="1:10" ht="12" customHeight="1">
      <c r="A32" s="149">
        <v>22</v>
      </c>
      <c r="B32" s="64" t="s">
        <v>28</v>
      </c>
      <c r="C32" s="65">
        <v>174</v>
      </c>
      <c r="D32" s="65">
        <v>146</v>
      </c>
      <c r="E32" s="66">
        <f>SUM(C32:D32)</f>
        <v>320</v>
      </c>
      <c r="F32" s="67">
        <f>AVERAGE(C32:D32)</f>
        <v>160</v>
      </c>
      <c r="G32" s="68">
        <f>MAX(C32:D32)</f>
        <v>174</v>
      </c>
      <c r="H32" s="68">
        <f>IF(D32&lt;&gt;"",MAX(C32:D32)-MIN(C32:D32),"")</f>
        <v>28</v>
      </c>
      <c r="I32" s="69">
        <v>17</v>
      </c>
      <c r="J32" s="27">
        <f t="shared" si="2"/>
        <v>146</v>
      </c>
    </row>
    <row r="33" spans="1:10" ht="12" customHeight="1">
      <c r="A33" s="149">
        <v>24</v>
      </c>
      <c r="B33" s="64" t="s">
        <v>31</v>
      </c>
      <c r="C33" s="65">
        <v>108</v>
      </c>
      <c r="D33" s="65">
        <v>180</v>
      </c>
      <c r="E33" s="66">
        <f>SUM(C33:D33)</f>
        <v>288</v>
      </c>
      <c r="F33" s="67">
        <f>AVERAGE(C33:D33)</f>
        <v>144</v>
      </c>
      <c r="G33" s="68">
        <f>MAX(C33:D33)</f>
        <v>180</v>
      </c>
      <c r="H33" s="68">
        <f>IF(D33&lt;&gt;"",MAX(C33:D33)-MIN(C33:D33),"")</f>
        <v>72</v>
      </c>
      <c r="I33" s="69">
        <v>18</v>
      </c>
      <c r="J33" s="27">
        <f t="shared" si="2"/>
        <v>108</v>
      </c>
    </row>
    <row r="34" spans="2:9" ht="12.75">
      <c r="B34" s="70"/>
      <c r="C34" s="3"/>
      <c r="D34" s="3"/>
      <c r="E34" s="3"/>
      <c r="F34" s="3"/>
      <c r="G34" s="3"/>
      <c r="H34" s="3"/>
      <c r="I34" s="3"/>
    </row>
    <row r="35" spans="2:9" ht="12" customHeight="1">
      <c r="B35" s="60" t="s">
        <v>5</v>
      </c>
      <c r="C35" s="71">
        <v>11</v>
      </c>
      <c r="D35" s="72">
        <v>12</v>
      </c>
      <c r="E35" s="59" t="s">
        <v>6</v>
      </c>
      <c r="F35" s="60" t="s">
        <v>7</v>
      </c>
      <c r="G35" s="60" t="s">
        <v>8</v>
      </c>
      <c r="H35" s="60" t="s">
        <v>9</v>
      </c>
      <c r="I35" s="59" t="s">
        <v>10</v>
      </c>
    </row>
    <row r="36" spans="1:10" ht="12" customHeight="1">
      <c r="A36">
        <v>1</v>
      </c>
      <c r="B36" s="64" t="str">
        <f>квалификация!A8</f>
        <v>Лихолай Алла</v>
      </c>
      <c r="C36" s="65">
        <v>202</v>
      </c>
      <c r="D36" s="65">
        <v>220</v>
      </c>
      <c r="E36" s="66">
        <f>SUM(C36:D36)</f>
        <v>422</v>
      </c>
      <c r="F36" s="67">
        <f>AVERAGE(C36:D36)</f>
        <v>211</v>
      </c>
      <c r="G36" s="68">
        <f>MAX(C36:D36)</f>
        <v>220</v>
      </c>
      <c r="H36" s="68">
        <f>IF(D36&lt;&gt;"",MAX(C36:D36)-MIN(C36:D36),"")</f>
        <v>18</v>
      </c>
      <c r="I36" s="69">
        <v>1</v>
      </c>
      <c r="J36" s="27">
        <f aca="true" t="shared" si="3" ref="J36:J47">MIN(C36:D36)</f>
        <v>202</v>
      </c>
    </row>
    <row r="37" spans="1:10" ht="12" customHeight="1">
      <c r="A37">
        <v>11</v>
      </c>
      <c r="B37" s="64" t="s">
        <v>18</v>
      </c>
      <c r="C37" s="65">
        <v>225</v>
      </c>
      <c r="D37" s="65">
        <v>183</v>
      </c>
      <c r="E37" s="66">
        <f>SUM(C37:D37)</f>
        <v>408</v>
      </c>
      <c r="F37" s="67">
        <f>AVERAGE(C37:D37)</f>
        <v>204</v>
      </c>
      <c r="G37" s="68">
        <f>MAX(C37:D37)</f>
        <v>225</v>
      </c>
      <c r="H37" s="68">
        <f>IF(D37&lt;&gt;"",MAX(C37:D37)-MIN(C37:D37),"")</f>
        <v>42</v>
      </c>
      <c r="I37" s="69">
        <v>2</v>
      </c>
      <c r="J37" s="27">
        <f t="shared" si="3"/>
        <v>183</v>
      </c>
    </row>
    <row r="38" spans="1:10" ht="12" customHeight="1">
      <c r="A38">
        <v>12</v>
      </c>
      <c r="B38" s="64" t="s">
        <v>20</v>
      </c>
      <c r="C38" s="65">
        <v>216</v>
      </c>
      <c r="D38" s="65">
        <v>190</v>
      </c>
      <c r="E38" s="66">
        <f>SUM(C38:D38)</f>
        <v>406</v>
      </c>
      <c r="F38" s="67">
        <f>AVERAGE(C38:D38)</f>
        <v>203</v>
      </c>
      <c r="G38" s="68">
        <f>MAX(C38:D38)</f>
        <v>216</v>
      </c>
      <c r="H38" s="68">
        <f>IF(D38&lt;&gt;"",MAX(C38:D38)-MIN(C38:D38),"")</f>
        <v>26</v>
      </c>
      <c r="I38" s="69">
        <v>3</v>
      </c>
      <c r="J38" s="27">
        <f t="shared" si="3"/>
        <v>190</v>
      </c>
    </row>
    <row r="39" spans="1:10" ht="12" customHeight="1">
      <c r="A39">
        <v>4</v>
      </c>
      <c r="B39" s="64" t="str">
        <f>квалификация!A11</f>
        <v>Вайнман Марина</v>
      </c>
      <c r="C39" s="65">
        <v>195</v>
      </c>
      <c r="D39" s="65">
        <v>195</v>
      </c>
      <c r="E39" s="66">
        <f>SUM(C39:D39)</f>
        <v>390</v>
      </c>
      <c r="F39" s="67">
        <f>AVERAGE(C39:D39)</f>
        <v>195</v>
      </c>
      <c r="G39" s="68">
        <f>MAX(C39:D39)</f>
        <v>195</v>
      </c>
      <c r="H39" s="68">
        <f>IF(D39&lt;&gt;"",MAX(C39:D39)-MIN(C39:D39),"")</f>
        <v>0</v>
      </c>
      <c r="I39" s="69">
        <v>4</v>
      </c>
      <c r="J39" s="27">
        <f t="shared" si="3"/>
        <v>195</v>
      </c>
    </row>
    <row r="40" spans="1:10" ht="12" customHeight="1">
      <c r="A40">
        <v>15</v>
      </c>
      <c r="B40" s="64" t="s">
        <v>25</v>
      </c>
      <c r="C40" s="65">
        <v>208</v>
      </c>
      <c r="D40" s="65">
        <v>180</v>
      </c>
      <c r="E40" s="66">
        <f>SUM(C40:D40)</f>
        <v>388</v>
      </c>
      <c r="F40" s="67">
        <f>AVERAGE(C40:D40)</f>
        <v>194</v>
      </c>
      <c r="G40" s="68">
        <f>MAX(C40:D40)</f>
        <v>208</v>
      </c>
      <c r="H40" s="68">
        <f>IF(D40&lt;&gt;"",MAX(C40:D40)-MIN(C40:D40),"")</f>
        <v>28</v>
      </c>
      <c r="I40" s="69">
        <v>5</v>
      </c>
      <c r="J40" s="27">
        <f t="shared" si="3"/>
        <v>180</v>
      </c>
    </row>
    <row r="41" spans="1:10" ht="12" customHeight="1">
      <c r="A41">
        <v>6</v>
      </c>
      <c r="B41" s="64" t="str">
        <f>квалификация!A13</f>
        <v>Рычагов Максим</v>
      </c>
      <c r="C41" s="65">
        <v>210</v>
      </c>
      <c r="D41" s="65">
        <v>171</v>
      </c>
      <c r="E41" s="66">
        <f>SUM(C41:D41)</f>
        <v>381</v>
      </c>
      <c r="F41" s="67">
        <f>AVERAGE(C41:D41)</f>
        <v>190.5</v>
      </c>
      <c r="G41" s="68">
        <f>MAX(C41:D41)</f>
        <v>210</v>
      </c>
      <c r="H41" s="68">
        <f>IF(D41&lt;&gt;"",MAX(C41:D41)-MIN(C41:D41),"")</f>
        <v>39</v>
      </c>
      <c r="I41" s="69">
        <v>6</v>
      </c>
      <c r="J41" s="27">
        <f t="shared" si="3"/>
        <v>171</v>
      </c>
    </row>
    <row r="42" spans="1:10" ht="12" customHeight="1">
      <c r="A42">
        <v>2</v>
      </c>
      <c r="B42" s="64" t="str">
        <f>квалификация!A9</f>
        <v>Безотосный Алексей</v>
      </c>
      <c r="C42" s="65">
        <v>185</v>
      </c>
      <c r="D42" s="65">
        <v>179</v>
      </c>
      <c r="E42" s="66">
        <f>SUM(C42:D42)</f>
        <v>364</v>
      </c>
      <c r="F42" s="67">
        <f>AVERAGE(C42:D42)</f>
        <v>182</v>
      </c>
      <c r="G42" s="68">
        <f>MAX(C42:D42)</f>
        <v>185</v>
      </c>
      <c r="H42" s="68">
        <f>IF(D42&lt;&gt;"",MAX(C42:D42)-MIN(C42:D42),"")</f>
        <v>6</v>
      </c>
      <c r="I42" s="69">
        <v>7</v>
      </c>
      <c r="J42" s="27">
        <f t="shared" si="3"/>
        <v>179</v>
      </c>
    </row>
    <row r="43" spans="1:10" ht="12" customHeight="1">
      <c r="A43">
        <v>3</v>
      </c>
      <c r="B43" s="64" t="str">
        <f>квалификация!A10</f>
        <v>Поляков Александр</v>
      </c>
      <c r="C43" s="65">
        <v>163</v>
      </c>
      <c r="D43" s="65">
        <v>189</v>
      </c>
      <c r="E43" s="66">
        <f>SUM(C43:D43)</f>
        <v>352</v>
      </c>
      <c r="F43" s="67">
        <f>AVERAGE(C43:D43)</f>
        <v>176</v>
      </c>
      <c r="G43" s="68">
        <f>MAX(C43:D43)</f>
        <v>189</v>
      </c>
      <c r="H43" s="68">
        <f>IF(D43&lt;&gt;"",MAX(C43:D43)-MIN(C43:D43),"")</f>
        <v>26</v>
      </c>
      <c r="I43" s="69">
        <v>8</v>
      </c>
      <c r="J43" s="27">
        <f t="shared" si="3"/>
        <v>163</v>
      </c>
    </row>
    <row r="44" spans="1:10" ht="12" customHeight="1">
      <c r="A44">
        <v>5</v>
      </c>
      <c r="B44" s="64" t="str">
        <f>квалификация!A12</f>
        <v>Иванова Ольга</v>
      </c>
      <c r="C44" s="65">
        <v>190</v>
      </c>
      <c r="D44" s="65">
        <v>161</v>
      </c>
      <c r="E44" s="66">
        <f>SUM(C44:D44)</f>
        <v>351</v>
      </c>
      <c r="F44" s="67">
        <f>AVERAGE(C44:D44)</f>
        <v>175.5</v>
      </c>
      <c r="G44" s="68">
        <f>MAX(C44:D44)</f>
        <v>190</v>
      </c>
      <c r="H44" s="68">
        <f>IF(D44&lt;&gt;"",MAX(C44:D44)-MIN(C44:D44),"")</f>
        <v>29</v>
      </c>
      <c r="I44" s="69">
        <v>9</v>
      </c>
      <c r="J44" s="27">
        <f t="shared" si="3"/>
        <v>161</v>
      </c>
    </row>
    <row r="45" spans="1:10" ht="12" customHeight="1">
      <c r="A45">
        <v>21</v>
      </c>
      <c r="B45" s="64" t="s">
        <v>33</v>
      </c>
      <c r="C45" s="65">
        <v>144</v>
      </c>
      <c r="D45" s="65">
        <v>201</v>
      </c>
      <c r="E45" s="66">
        <f>SUM(C45:D45)</f>
        <v>345</v>
      </c>
      <c r="F45" s="67">
        <f>AVERAGE(C45:D45)</f>
        <v>172.5</v>
      </c>
      <c r="G45" s="68">
        <f>MAX(C45:D45)</f>
        <v>201</v>
      </c>
      <c r="H45" s="68">
        <f>IF(D45&lt;&gt;"",MAX(C45:D45)-MIN(C45:D45),"")</f>
        <v>57</v>
      </c>
      <c r="I45" s="69">
        <v>10</v>
      </c>
      <c r="J45" s="27">
        <f t="shared" si="3"/>
        <v>144</v>
      </c>
    </row>
    <row r="46" spans="1:10" ht="12" customHeight="1">
      <c r="A46">
        <v>17</v>
      </c>
      <c r="B46" s="64" t="s">
        <v>19</v>
      </c>
      <c r="C46" s="65">
        <v>157</v>
      </c>
      <c r="D46" s="65">
        <v>147</v>
      </c>
      <c r="E46" s="66">
        <f>SUM(C46:D46)</f>
        <v>304</v>
      </c>
      <c r="F46" s="67">
        <f>AVERAGE(C46:D46)</f>
        <v>152</v>
      </c>
      <c r="G46" s="68">
        <f>MAX(C46:D46)</f>
        <v>157</v>
      </c>
      <c r="H46" s="68">
        <f>IF(D46&lt;&gt;"",MAX(C46:D46)-MIN(C46:D46),"")</f>
        <v>10</v>
      </c>
      <c r="I46" s="69">
        <v>11</v>
      </c>
      <c r="J46" s="27">
        <f t="shared" si="3"/>
        <v>147</v>
      </c>
    </row>
    <row r="47" spans="1:10" ht="12" customHeight="1">
      <c r="A47">
        <v>9</v>
      </c>
      <c r="B47" s="64" t="s">
        <v>38</v>
      </c>
      <c r="C47" s="65">
        <v>143</v>
      </c>
      <c r="D47" s="65">
        <v>154</v>
      </c>
      <c r="E47" s="66">
        <f>SUM(C47:D47)</f>
        <v>297</v>
      </c>
      <c r="F47" s="67">
        <f>AVERAGE(C47:D47)</f>
        <v>148.5</v>
      </c>
      <c r="G47" s="68">
        <f>MAX(C47:D47)</f>
        <v>154</v>
      </c>
      <c r="H47" s="68">
        <f>IF(D47&lt;&gt;"",MAX(C47:D47)-MIN(C47:D47),"")</f>
        <v>11</v>
      </c>
      <c r="I47" s="69">
        <v>12</v>
      </c>
      <c r="J47" s="27">
        <f t="shared" si="3"/>
        <v>143</v>
      </c>
    </row>
  </sheetData>
  <sheetProtection selectLockedCells="1" selectUnlockedCells="1"/>
  <conditionalFormatting sqref="C8:D19 C22:D33 C36:D47">
    <cfRule type="cellIs" priority="1" dxfId="0" operator="equal" stopIfTrue="1">
      <formula>$L8</formula>
    </cfRule>
    <cfRule type="cellIs" priority="2" dxfId="1" operator="equal" stopIfTrue="1">
      <formula>$I8</formula>
    </cfRule>
  </conditionalFormatting>
  <printOptions/>
  <pageMargins left="0.21805555555555556" right="0.12222222222222222" top="0.10972222222222222" bottom="0.06875" header="0.5118055555555555" footer="0.5118055555555555"/>
  <pageSetup horizontalDpi="300" verticalDpi="300" orientation="portrait" paperSize="9" scale="80"/>
  <drawing r:id="rId3"/>
  <legacyDrawing r:id="rId2"/>
  <oleObjects>
    <oleObject progId="Рисунок Microsoft Word" shapeId="56106896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R31"/>
  <sheetViews>
    <sheetView tabSelected="1" zoomScale="90" zoomScaleNormal="90" workbookViewId="0" topLeftCell="A1">
      <selection activeCell="G19" sqref="G19"/>
    </sheetView>
  </sheetViews>
  <sheetFormatPr defaultColWidth="9.140625" defaultRowHeight="12.75"/>
  <cols>
    <col min="1" max="1" width="5.28125" style="0" customWidth="1"/>
    <col min="2" max="2" width="28.28125" style="0" customWidth="1"/>
    <col min="8" max="8" width="11.8515625" style="0" customWidth="1"/>
    <col min="10" max="10" width="9.421875" style="0" customWidth="1"/>
    <col min="11" max="14" width="7.140625" style="0" customWidth="1"/>
    <col min="15" max="15" width="7.00390625" style="0" customWidth="1"/>
    <col min="16" max="16" width="5.140625" style="0" customWidth="1"/>
    <col min="17" max="17" width="7.57421875" style="0" customWidth="1"/>
  </cols>
  <sheetData>
    <row r="1" spans="8:11" ht="17.25" customHeight="1">
      <c r="H1" s="1"/>
      <c r="I1" s="1"/>
      <c r="J1" s="1"/>
      <c r="K1" s="2" t="s">
        <v>0</v>
      </c>
    </row>
    <row r="2" ht="12.75">
      <c r="K2" s="2" t="s">
        <v>1</v>
      </c>
    </row>
    <row r="3" ht="10.5" customHeight="1">
      <c r="K3" s="2" t="s">
        <v>2</v>
      </c>
    </row>
    <row r="4" ht="13.5" customHeight="1"/>
    <row r="5" spans="1:18" ht="24" customHeight="1">
      <c r="A5" s="57" t="s">
        <v>43</v>
      </c>
      <c r="D5" s="54"/>
      <c r="E5" s="54"/>
      <c r="Q5" s="6"/>
      <c r="R5" s="6"/>
    </row>
    <row r="6" spans="1:18" ht="24" customHeight="1">
      <c r="A6" s="73"/>
      <c r="D6" s="8" t="s">
        <v>3</v>
      </c>
      <c r="E6" s="8"/>
      <c r="Q6" s="6"/>
      <c r="R6" s="6"/>
    </row>
    <row r="7" spans="1:18" ht="28.5" customHeight="1">
      <c r="A7" s="73"/>
      <c r="D7" s="54"/>
      <c r="E7" s="54"/>
      <c r="F7" s="74" t="s">
        <v>44</v>
      </c>
      <c r="G7" s="75"/>
      <c r="H7" s="74" t="s">
        <v>45</v>
      </c>
      <c r="I7" s="74"/>
      <c r="J7" s="73"/>
      <c r="Q7" s="6"/>
      <c r="R7" s="6"/>
    </row>
    <row r="8" spans="4:18" s="7" customFormat="1" ht="29.25" customHeight="1">
      <c r="D8" s="76"/>
      <c r="E8" s="76"/>
      <c r="F8" s="57"/>
      <c r="G8" s="76"/>
      <c r="H8" s="77"/>
      <c r="I8" s="78"/>
      <c r="J8" s="55"/>
      <c r="Q8" s="9"/>
      <c r="R8" s="9"/>
    </row>
    <row r="9" spans="1:14" s="18" customFormat="1" ht="14.25" customHeight="1">
      <c r="A9" s="79"/>
      <c r="B9" s="80" t="s">
        <v>5</v>
      </c>
      <c r="C9" s="81">
        <v>11</v>
      </c>
      <c r="D9" s="82">
        <v>12</v>
      </c>
      <c r="E9" s="83">
        <v>13</v>
      </c>
      <c r="F9" s="81">
        <v>14</v>
      </c>
      <c r="G9" s="15" t="s">
        <v>6</v>
      </c>
      <c r="H9" s="84" t="s">
        <v>7</v>
      </c>
      <c r="I9" s="84" t="s">
        <v>8</v>
      </c>
      <c r="J9" s="84" t="s">
        <v>9</v>
      </c>
      <c r="K9" s="15" t="s">
        <v>10</v>
      </c>
      <c r="L9" s="16" t="s">
        <v>41</v>
      </c>
      <c r="M9" s="16" t="s">
        <v>42</v>
      </c>
      <c r="N9" s="17"/>
    </row>
    <row r="10" spans="1:14" s="18" customFormat="1" ht="14.25" customHeight="1">
      <c r="A10" s="85">
        <v>1</v>
      </c>
      <c r="B10" s="64" t="str">
        <f>раунды!B36</f>
        <v>Лихолай Алла</v>
      </c>
      <c r="C10" s="65">
        <f>раунды!C36</f>
        <v>202</v>
      </c>
      <c r="D10" s="65">
        <f>раунды!D36</f>
        <v>220</v>
      </c>
      <c r="E10" s="86">
        <v>230</v>
      </c>
      <c r="F10" s="87">
        <v>197</v>
      </c>
      <c r="G10" s="47">
        <f>SUM(C10:F10)</f>
        <v>849</v>
      </c>
      <c r="H10" s="48">
        <f>AVERAGE(C10:F10)</f>
        <v>212.25</v>
      </c>
      <c r="I10" s="49">
        <f>MAX(C10:F10)</f>
        <v>230</v>
      </c>
      <c r="J10" s="49">
        <f>IF(D10&lt;&gt;"",MAX(C10:F10)-MIN(C10:F10),"")</f>
        <v>33</v>
      </c>
      <c r="K10" s="26">
        <v>1</v>
      </c>
      <c r="L10" s="27">
        <f aca="true" t="shared" si="0" ref="L10:L15">MIN(C10:D10)</f>
        <v>202</v>
      </c>
      <c r="M10" s="28">
        <f aca="true" t="shared" si="1" ref="M10:M15">MIN(C10:D10)</f>
        <v>202</v>
      </c>
      <c r="N10" s="17"/>
    </row>
    <row r="11" spans="1:14" s="18" customFormat="1" ht="14.25" customHeight="1">
      <c r="A11" s="85">
        <v>11</v>
      </c>
      <c r="B11" s="64" t="str">
        <f>раунды!B37</f>
        <v>Марченко Петр</v>
      </c>
      <c r="C11" s="65">
        <f>раунды!C37</f>
        <v>225</v>
      </c>
      <c r="D11" s="65">
        <f>раунды!D37</f>
        <v>183</v>
      </c>
      <c r="E11" s="86">
        <v>202</v>
      </c>
      <c r="F11" s="87">
        <v>225</v>
      </c>
      <c r="G11" s="47">
        <f>SUM(C11:F11)</f>
        <v>835</v>
      </c>
      <c r="H11" s="48">
        <f>AVERAGE(C11:F11)</f>
        <v>208.75</v>
      </c>
      <c r="I11" s="49">
        <f>MAX(C11:F11)</f>
        <v>225</v>
      </c>
      <c r="J11" s="49">
        <f>IF(D11&lt;&gt;"",MAX(C11:F11)-MIN(C11:F11),"")</f>
        <v>42</v>
      </c>
      <c r="K11" s="26">
        <v>2</v>
      </c>
      <c r="L11" s="27">
        <f t="shared" si="0"/>
        <v>183</v>
      </c>
      <c r="M11" s="28">
        <f t="shared" si="1"/>
        <v>183</v>
      </c>
      <c r="N11" s="17"/>
    </row>
    <row r="12" spans="1:14" s="18" customFormat="1" ht="14.25" customHeight="1">
      <c r="A12" s="85">
        <v>4</v>
      </c>
      <c r="B12" s="64" t="str">
        <f>раунды!B39</f>
        <v>Вайнман Марина</v>
      </c>
      <c r="C12" s="65">
        <f>раунды!C39</f>
        <v>195</v>
      </c>
      <c r="D12" s="65">
        <f>раунды!D39</f>
        <v>195</v>
      </c>
      <c r="E12" s="86">
        <v>205</v>
      </c>
      <c r="F12" s="87">
        <v>231</v>
      </c>
      <c r="G12" s="47">
        <f>SUM(C12:F12)</f>
        <v>826</v>
      </c>
      <c r="H12" s="48">
        <f>AVERAGE(C12:F12)</f>
        <v>206.5</v>
      </c>
      <c r="I12" s="49">
        <f>MAX(C12:F12)</f>
        <v>231</v>
      </c>
      <c r="J12" s="49">
        <f>IF(D12&lt;&gt;"",MAX(C12:F12)-MIN(C12:F12),"")</f>
        <v>36</v>
      </c>
      <c r="K12" s="26">
        <v>3</v>
      </c>
      <c r="L12" s="27">
        <f t="shared" si="0"/>
        <v>195</v>
      </c>
      <c r="M12" s="28">
        <f t="shared" si="1"/>
        <v>195</v>
      </c>
      <c r="N12" s="17"/>
    </row>
    <row r="13" spans="1:14" s="18" customFormat="1" ht="14.25" customHeight="1">
      <c r="A13" s="85">
        <v>12</v>
      </c>
      <c r="B13" s="64" t="str">
        <f>раунды!B38</f>
        <v>Белов Андрей</v>
      </c>
      <c r="C13" s="65">
        <f>раунды!C38</f>
        <v>216</v>
      </c>
      <c r="D13" s="65">
        <f>раунды!D38</f>
        <v>190</v>
      </c>
      <c r="E13" s="86">
        <v>181</v>
      </c>
      <c r="F13" s="87">
        <v>188</v>
      </c>
      <c r="G13" s="47">
        <f>SUM(C13:F13)</f>
        <v>775</v>
      </c>
      <c r="H13" s="48">
        <f>AVERAGE(C13:F13)</f>
        <v>193.75</v>
      </c>
      <c r="I13" s="49">
        <f>MAX(C13:F13)</f>
        <v>216</v>
      </c>
      <c r="J13" s="49">
        <f>IF(D13&lt;&gt;"",MAX(C13:F13)-MIN(C13:F13),"")</f>
        <v>35</v>
      </c>
      <c r="K13" s="26">
        <v>4</v>
      </c>
      <c r="L13" s="27">
        <f t="shared" si="0"/>
        <v>190</v>
      </c>
      <c r="M13" s="28">
        <f t="shared" si="1"/>
        <v>190</v>
      </c>
      <c r="N13" s="17"/>
    </row>
    <row r="14" spans="1:14" s="18" customFormat="1" ht="14.25" customHeight="1">
      <c r="A14" s="85">
        <v>15</v>
      </c>
      <c r="B14" s="64" t="str">
        <f>раунды!B40</f>
        <v>Егозарьян Артур</v>
      </c>
      <c r="C14" s="65">
        <f>раунды!C40</f>
        <v>208</v>
      </c>
      <c r="D14" s="65">
        <f>раунды!D40</f>
        <v>180</v>
      </c>
      <c r="E14" s="86">
        <v>178</v>
      </c>
      <c r="F14" s="87">
        <v>201</v>
      </c>
      <c r="G14" s="47">
        <f>SUM(C14:F14)</f>
        <v>767</v>
      </c>
      <c r="H14" s="48">
        <f>AVERAGE(C14:F14)</f>
        <v>191.75</v>
      </c>
      <c r="I14" s="49">
        <f>MAX(C14:F14)</f>
        <v>208</v>
      </c>
      <c r="J14" s="49">
        <f>IF(D14&lt;&gt;"",MAX(C14:F14)-MIN(C14:F14),"")</f>
        <v>30</v>
      </c>
      <c r="K14" s="26">
        <v>5</v>
      </c>
      <c r="L14" s="27">
        <f t="shared" si="0"/>
        <v>180</v>
      </c>
      <c r="M14" s="28">
        <f t="shared" si="1"/>
        <v>180</v>
      </c>
      <c r="N14" s="17"/>
    </row>
    <row r="15" spans="1:14" s="18" customFormat="1" ht="14.25" customHeight="1">
      <c r="A15" s="85">
        <v>6</v>
      </c>
      <c r="B15" s="64" t="str">
        <f>раунды!B41</f>
        <v>Рычагов Максим</v>
      </c>
      <c r="C15" s="65">
        <f>раунды!C41</f>
        <v>210</v>
      </c>
      <c r="D15" s="65">
        <f>раунды!D41</f>
        <v>171</v>
      </c>
      <c r="E15" s="86">
        <v>146</v>
      </c>
      <c r="F15" s="87">
        <v>161</v>
      </c>
      <c r="G15" s="47">
        <f>SUM(C15:F15)</f>
        <v>688</v>
      </c>
      <c r="H15" s="48">
        <f>AVERAGE(C15:F15)</f>
        <v>172</v>
      </c>
      <c r="I15" s="49">
        <f>MAX(C15:F15)</f>
        <v>210</v>
      </c>
      <c r="J15" s="49">
        <f>IF(D15&lt;&gt;"",MAX(C15:F15)-MIN(C15:F15),"")</f>
        <v>64</v>
      </c>
      <c r="K15" s="26">
        <v>6</v>
      </c>
      <c r="L15" s="27">
        <f t="shared" si="0"/>
        <v>171</v>
      </c>
      <c r="M15" s="28">
        <f t="shared" si="1"/>
        <v>171</v>
      </c>
      <c r="N15" s="17"/>
    </row>
    <row r="31" ht="20.25">
      <c r="C31" s="88"/>
    </row>
  </sheetData>
  <sheetProtection selectLockedCells="1" selectUnlockedCells="1"/>
  <conditionalFormatting sqref="E10:F15">
    <cfRule type="cellIs" priority="1" dxfId="0" operator="equal" stopIfTrue="1">
      <formula>$L10</formula>
    </cfRule>
    <cfRule type="cellIs" priority="2" dxfId="1" operator="equal" stopIfTrue="1">
      <formula>$I10</formula>
    </cfRule>
  </conditionalFormatting>
  <conditionalFormatting sqref="C10:D15">
    <cfRule type="cellIs" priority="3" dxfId="0" operator="equal" stopIfTrue="1">
      <formula>$K10</formula>
    </cfRule>
    <cfRule type="cellIs" priority="4" dxfId="1" operator="equal" stopIfTrue="1">
      <formula>$H10</formula>
    </cfRule>
  </conditionalFormatting>
  <printOptions/>
  <pageMargins left="0.21805555555555556" right="0.12222222222222222" top="0.10972222222222222" bottom="0.06875" header="0.5118055555555555" footer="0.5118055555555555"/>
  <pageSetup horizontalDpi="300" verticalDpi="300" orientation="portrait" paperSize="9" scale="80"/>
  <drawing r:id="rId3"/>
  <legacyDrawing r:id="rId2"/>
  <oleObjects>
    <oleObject progId="Рисунок Microsoft Word" shapeId="56106994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A2:K68"/>
  <sheetViews>
    <sheetView workbookViewId="0" topLeftCell="A1">
      <selection activeCell="M61" sqref="M61"/>
    </sheetView>
  </sheetViews>
  <sheetFormatPr defaultColWidth="11.57421875" defaultRowHeight="12.75"/>
  <sheetData>
    <row r="2" spans="1:2" ht="17.25">
      <c r="A2" s="89" t="s">
        <v>46</v>
      </c>
      <c r="B2" s="89"/>
    </row>
    <row r="4" ht="17.25">
      <c r="B4" s="89" t="s">
        <v>47</v>
      </c>
    </row>
    <row r="6" spans="1:10" ht="12.75">
      <c r="A6" s="90" t="s">
        <v>48</v>
      </c>
      <c r="B6" s="90">
        <v>1</v>
      </c>
      <c r="C6" s="91">
        <v>2</v>
      </c>
      <c r="D6" s="90">
        <v>3</v>
      </c>
      <c r="E6" s="91">
        <v>4</v>
      </c>
      <c r="F6" s="90">
        <v>5</v>
      </c>
      <c r="G6" s="90">
        <v>6</v>
      </c>
      <c r="H6" s="90" t="s">
        <v>49</v>
      </c>
      <c r="I6" s="90" t="s">
        <v>50</v>
      </c>
      <c r="J6" s="92" t="s">
        <v>51</v>
      </c>
    </row>
    <row r="7" spans="1:10" ht="12.75">
      <c r="A7" s="93"/>
      <c r="B7" s="93"/>
      <c r="C7" s="94"/>
      <c r="D7" s="93"/>
      <c r="E7" s="95"/>
      <c r="F7" s="93"/>
      <c r="G7" s="93"/>
      <c r="H7" s="93"/>
      <c r="I7" s="93"/>
      <c r="J7" s="93"/>
    </row>
    <row r="8" spans="1:10" ht="12.75">
      <c r="A8" s="90"/>
      <c r="B8" s="90"/>
      <c r="C8" s="91"/>
      <c r="D8" s="90"/>
      <c r="E8" s="93"/>
      <c r="F8" s="90"/>
      <c r="G8" s="90"/>
      <c r="H8" s="90"/>
      <c r="I8" s="90"/>
      <c r="J8" s="90"/>
    </row>
    <row r="9" spans="1:10" ht="12.75">
      <c r="A9" s="96"/>
      <c r="B9" s="96"/>
      <c r="C9" s="95"/>
      <c r="D9" s="96"/>
      <c r="E9" s="95"/>
      <c r="F9" s="96"/>
      <c r="G9" s="96"/>
      <c r="H9" s="96"/>
      <c r="I9" s="96"/>
      <c r="J9" s="96"/>
    </row>
    <row r="10" spans="1:10" ht="12.75">
      <c r="A10" s="93"/>
      <c r="B10" s="93"/>
      <c r="C10" s="94"/>
      <c r="D10" s="93"/>
      <c r="E10" s="94"/>
      <c r="F10" s="93"/>
      <c r="G10" s="93"/>
      <c r="H10" s="93"/>
      <c r="I10" s="93"/>
      <c r="J10" s="93"/>
    </row>
    <row r="11" spans="1:10" ht="12.75">
      <c r="A11" s="96" t="s">
        <v>52</v>
      </c>
      <c r="B11" s="96"/>
      <c r="C11" s="95"/>
      <c r="D11" s="96"/>
      <c r="E11" s="95"/>
      <c r="F11" s="96"/>
      <c r="G11" s="96"/>
      <c r="H11" s="96"/>
      <c r="I11" s="96"/>
      <c r="J11" s="96"/>
    </row>
    <row r="13" spans="1:11" ht="12.75">
      <c r="A13" s="90" t="s">
        <v>48</v>
      </c>
      <c r="B13" s="90">
        <v>1</v>
      </c>
      <c r="C13" s="97">
        <v>2</v>
      </c>
      <c r="E13" s="90" t="s">
        <v>48</v>
      </c>
      <c r="F13" s="90">
        <v>1</v>
      </c>
      <c r="G13" s="97">
        <v>2</v>
      </c>
      <c r="I13" s="90" t="s">
        <v>48</v>
      </c>
      <c r="J13" s="90">
        <v>1</v>
      </c>
      <c r="K13" s="97">
        <v>2</v>
      </c>
    </row>
    <row r="14" spans="1:11" ht="12.75">
      <c r="A14" s="93"/>
      <c r="B14" s="93"/>
      <c r="C14" s="98"/>
      <c r="E14" s="93"/>
      <c r="F14" s="93"/>
      <c r="G14" s="98"/>
      <c r="I14" s="93"/>
      <c r="J14" s="93"/>
      <c r="K14" s="98"/>
    </row>
    <row r="15" spans="1:11" ht="12.75">
      <c r="A15" s="90"/>
      <c r="B15" s="90"/>
      <c r="C15" s="97"/>
      <c r="E15" s="90"/>
      <c r="F15" s="90"/>
      <c r="G15" s="97"/>
      <c r="I15" s="90"/>
      <c r="J15" s="90"/>
      <c r="K15" s="97"/>
    </row>
    <row r="16" spans="1:11" ht="12.75">
      <c r="A16" s="96"/>
      <c r="B16" s="96"/>
      <c r="C16" s="99"/>
      <c r="E16" s="96"/>
      <c r="F16" s="96"/>
      <c r="G16" s="99"/>
      <c r="I16" s="96"/>
      <c r="J16" s="96"/>
      <c r="K16" s="99"/>
    </row>
    <row r="17" spans="1:11" ht="12.75">
      <c r="A17" s="93"/>
      <c r="B17" s="93"/>
      <c r="C17" s="98"/>
      <c r="E17" s="93"/>
      <c r="F17" s="93"/>
      <c r="G17" s="98"/>
      <c r="I17" s="93"/>
      <c r="J17" s="93"/>
      <c r="K17" s="98"/>
    </row>
    <row r="18" spans="1:11" ht="12.75">
      <c r="A18" s="96" t="s">
        <v>52</v>
      </c>
      <c r="B18" s="96"/>
      <c r="C18" s="99"/>
      <c r="E18" s="96" t="s">
        <v>52</v>
      </c>
      <c r="F18" s="96"/>
      <c r="G18" s="99"/>
      <c r="I18" s="96" t="s">
        <v>52</v>
      </c>
      <c r="J18" s="96"/>
      <c r="K18" s="99"/>
    </row>
    <row r="27" spans="1:2" ht="17.25">
      <c r="A27" s="89" t="s">
        <v>46</v>
      </c>
      <c r="B27" s="89"/>
    </row>
    <row r="29" ht="17.25">
      <c r="B29" s="89" t="s">
        <v>47</v>
      </c>
    </row>
    <row r="31" spans="1:10" ht="12.75">
      <c r="A31" s="90" t="s">
        <v>48</v>
      </c>
      <c r="B31" s="90">
        <v>1</v>
      </c>
      <c r="C31" s="91">
        <v>2</v>
      </c>
      <c r="D31" s="90">
        <v>3</v>
      </c>
      <c r="E31" s="91">
        <v>4</v>
      </c>
      <c r="F31" s="90">
        <v>5</v>
      </c>
      <c r="G31" s="90">
        <v>6</v>
      </c>
      <c r="H31" s="90" t="s">
        <v>49</v>
      </c>
      <c r="I31" s="90" t="s">
        <v>50</v>
      </c>
      <c r="J31" s="92" t="s">
        <v>51</v>
      </c>
    </row>
    <row r="32" spans="1:10" ht="12.75">
      <c r="A32" s="93"/>
      <c r="B32" s="93"/>
      <c r="C32" s="94"/>
      <c r="D32" s="93"/>
      <c r="E32" s="94"/>
      <c r="F32" s="93"/>
      <c r="G32" s="93"/>
      <c r="H32" s="93"/>
      <c r="I32" s="93"/>
      <c r="J32" s="93"/>
    </row>
    <row r="33" spans="1:10" ht="12.75">
      <c r="A33" s="90"/>
      <c r="B33" s="90"/>
      <c r="C33" s="91"/>
      <c r="D33" s="90"/>
      <c r="E33" s="91"/>
      <c r="F33" s="90"/>
      <c r="G33" s="90"/>
      <c r="H33" s="90"/>
      <c r="I33" s="90"/>
      <c r="J33" s="90"/>
    </row>
    <row r="34" spans="1:10" ht="12.75">
      <c r="A34" s="96"/>
      <c r="B34" s="96"/>
      <c r="C34" s="95"/>
      <c r="D34" s="96"/>
      <c r="E34" s="95"/>
      <c r="F34" s="96"/>
      <c r="G34" s="96"/>
      <c r="H34" s="96"/>
      <c r="I34" s="96"/>
      <c r="J34" s="96"/>
    </row>
    <row r="35" spans="1:10" ht="12.75">
      <c r="A35" s="93"/>
      <c r="B35" s="93"/>
      <c r="C35" s="94"/>
      <c r="D35" s="93"/>
      <c r="E35" s="94"/>
      <c r="F35" s="93"/>
      <c r="G35" s="93"/>
      <c r="H35" s="93"/>
      <c r="I35" s="93"/>
      <c r="J35" s="93"/>
    </row>
    <row r="36" spans="1:10" ht="12.75">
      <c r="A36" s="96" t="s">
        <v>52</v>
      </c>
      <c r="B36" s="96"/>
      <c r="C36" s="95"/>
      <c r="D36" s="96"/>
      <c r="E36" s="95"/>
      <c r="F36" s="96"/>
      <c r="G36" s="96"/>
      <c r="H36" s="96"/>
      <c r="I36" s="96"/>
      <c r="J36" s="96"/>
    </row>
    <row r="38" spans="1:11" ht="12.75">
      <c r="A38" s="90" t="s">
        <v>48</v>
      </c>
      <c r="B38" s="90">
        <v>1</v>
      </c>
      <c r="C38" s="97">
        <v>2</v>
      </c>
      <c r="E38" s="90" t="s">
        <v>48</v>
      </c>
      <c r="F38" s="90">
        <v>1</v>
      </c>
      <c r="G38" s="97">
        <v>2</v>
      </c>
      <c r="I38" s="90" t="s">
        <v>48</v>
      </c>
      <c r="J38" s="90">
        <v>1</v>
      </c>
      <c r="K38" s="97">
        <v>2</v>
      </c>
    </row>
    <row r="39" spans="1:11" ht="12.75">
      <c r="A39" s="93"/>
      <c r="B39" s="93"/>
      <c r="C39" s="98"/>
      <c r="E39" s="93"/>
      <c r="F39" s="93"/>
      <c r="G39" s="98"/>
      <c r="I39" s="93"/>
      <c r="J39" s="93"/>
      <c r="K39" s="98"/>
    </row>
    <row r="40" spans="1:11" ht="12.75">
      <c r="A40" s="90"/>
      <c r="B40" s="90"/>
      <c r="C40" s="97"/>
      <c r="E40" s="90"/>
      <c r="F40" s="90"/>
      <c r="G40" s="97"/>
      <c r="I40" s="90"/>
      <c r="J40" s="90"/>
      <c r="K40" s="97"/>
    </row>
    <row r="41" spans="1:11" ht="12.75">
      <c r="A41" s="96"/>
      <c r="B41" s="96"/>
      <c r="C41" s="99"/>
      <c r="E41" s="96"/>
      <c r="F41" s="96"/>
      <c r="G41" s="99"/>
      <c r="I41" s="96"/>
      <c r="J41" s="96"/>
      <c r="K41" s="99"/>
    </row>
    <row r="42" spans="1:11" ht="12.75">
      <c r="A42" s="93"/>
      <c r="B42" s="93"/>
      <c r="C42" s="98"/>
      <c r="E42" s="93"/>
      <c r="F42" s="93"/>
      <c r="G42" s="98"/>
      <c r="I42" s="93"/>
      <c r="J42" s="93"/>
      <c r="K42" s="98"/>
    </row>
    <row r="43" spans="1:11" ht="12.75">
      <c r="A43" s="96" t="s">
        <v>52</v>
      </c>
      <c r="B43" s="96"/>
      <c r="C43" s="99"/>
      <c r="E43" s="96" t="s">
        <v>52</v>
      </c>
      <c r="F43" s="96"/>
      <c r="G43" s="99"/>
      <c r="I43" s="96" t="s">
        <v>52</v>
      </c>
      <c r="J43" s="96"/>
      <c r="K43" s="99"/>
    </row>
    <row r="52" spans="1:2" ht="17.25">
      <c r="A52" s="89" t="s">
        <v>46</v>
      </c>
      <c r="B52" s="89"/>
    </row>
    <row r="54" ht="17.25">
      <c r="B54" s="89" t="s">
        <v>47</v>
      </c>
    </row>
    <row r="56" spans="1:10" ht="12.75">
      <c r="A56" s="90" t="s">
        <v>48</v>
      </c>
      <c r="B56" s="90">
        <v>1</v>
      </c>
      <c r="C56" s="91">
        <v>2</v>
      </c>
      <c r="D56" s="90">
        <v>3</v>
      </c>
      <c r="E56" s="91">
        <v>4</v>
      </c>
      <c r="F56" s="90">
        <v>5</v>
      </c>
      <c r="G56" s="90">
        <v>6</v>
      </c>
      <c r="H56" s="90" t="s">
        <v>49</v>
      </c>
      <c r="I56" s="90" t="s">
        <v>50</v>
      </c>
      <c r="J56" s="92" t="s">
        <v>51</v>
      </c>
    </row>
    <row r="57" spans="1:10" ht="12.75">
      <c r="A57" s="93"/>
      <c r="B57" s="93"/>
      <c r="C57" s="94"/>
      <c r="D57" s="93"/>
      <c r="E57" s="94"/>
      <c r="F57" s="93"/>
      <c r="G57" s="93"/>
      <c r="H57" s="93"/>
      <c r="I57" s="93"/>
      <c r="J57" s="93"/>
    </row>
    <row r="58" spans="1:10" ht="12.75">
      <c r="A58" s="90"/>
      <c r="B58" s="90"/>
      <c r="C58" s="91"/>
      <c r="D58" s="90"/>
      <c r="E58" s="91"/>
      <c r="F58" s="90"/>
      <c r="G58" s="90"/>
      <c r="H58" s="90"/>
      <c r="I58" s="90"/>
      <c r="J58" s="90"/>
    </row>
    <row r="59" spans="1:10" ht="12.75">
      <c r="A59" s="96"/>
      <c r="B59" s="96"/>
      <c r="C59" s="95"/>
      <c r="D59" s="96"/>
      <c r="E59" s="95"/>
      <c r="F59" s="96"/>
      <c r="G59" s="96"/>
      <c r="H59" s="96"/>
      <c r="I59" s="96"/>
      <c r="J59" s="96"/>
    </row>
    <row r="60" spans="1:10" ht="12.75">
      <c r="A60" s="93"/>
      <c r="B60" s="93"/>
      <c r="C60" s="94"/>
      <c r="D60" s="93"/>
      <c r="E60" s="94"/>
      <c r="F60" s="93"/>
      <c r="G60" s="93"/>
      <c r="H60" s="93"/>
      <c r="I60" s="93"/>
      <c r="J60" s="93"/>
    </row>
    <row r="61" spans="1:10" ht="12.75">
      <c r="A61" s="96" t="s">
        <v>52</v>
      </c>
      <c r="B61" s="96"/>
      <c r="C61" s="95"/>
      <c r="D61" s="96"/>
      <c r="E61" s="95"/>
      <c r="F61" s="96"/>
      <c r="G61" s="96"/>
      <c r="H61" s="96"/>
      <c r="I61" s="96"/>
      <c r="J61" s="96"/>
    </row>
    <row r="63" spans="1:11" ht="12.75">
      <c r="A63" s="90" t="s">
        <v>48</v>
      </c>
      <c r="B63" s="90">
        <v>1</v>
      </c>
      <c r="C63" s="97">
        <v>2</v>
      </c>
      <c r="E63" s="90" t="s">
        <v>48</v>
      </c>
      <c r="F63" s="90">
        <v>1</v>
      </c>
      <c r="G63" s="97">
        <v>2</v>
      </c>
      <c r="I63" s="90" t="s">
        <v>48</v>
      </c>
      <c r="J63" s="90">
        <v>1</v>
      </c>
      <c r="K63" s="97">
        <v>2</v>
      </c>
    </row>
    <row r="64" spans="1:11" ht="12.75">
      <c r="A64" s="93"/>
      <c r="B64" s="93"/>
      <c r="C64" s="98"/>
      <c r="E64" s="93"/>
      <c r="F64" s="93"/>
      <c r="G64" s="98"/>
      <c r="I64" s="93"/>
      <c r="J64" s="93"/>
      <c r="K64" s="98"/>
    </row>
    <row r="65" spans="1:11" ht="12.75">
      <c r="A65" s="90"/>
      <c r="B65" s="90"/>
      <c r="C65" s="97"/>
      <c r="E65" s="90"/>
      <c r="F65" s="90"/>
      <c r="G65" s="97"/>
      <c r="I65" s="90"/>
      <c r="J65" s="90"/>
      <c r="K65" s="97"/>
    </row>
    <row r="66" spans="1:11" ht="12.75">
      <c r="A66" s="96"/>
      <c r="B66" s="96"/>
      <c r="C66" s="99"/>
      <c r="E66" s="96"/>
      <c r="F66" s="96"/>
      <c r="G66" s="99"/>
      <c r="I66" s="96"/>
      <c r="J66" s="96"/>
      <c r="K66" s="99"/>
    </row>
    <row r="67" spans="1:11" ht="12.75">
      <c r="A67" s="93"/>
      <c r="B67" s="93"/>
      <c r="C67" s="98"/>
      <c r="E67" s="93"/>
      <c r="F67" s="93"/>
      <c r="G67" s="98"/>
      <c r="I67" s="93"/>
      <c r="J67" s="93"/>
      <c r="K67" s="98"/>
    </row>
    <row r="68" spans="1:11" ht="12.75">
      <c r="A68" s="96" t="s">
        <v>52</v>
      </c>
      <c r="B68" s="96"/>
      <c r="C68" s="99"/>
      <c r="E68" s="96" t="s">
        <v>52</v>
      </c>
      <c r="F68" s="96"/>
      <c r="G68" s="99"/>
      <c r="I68" s="96" t="s">
        <v>52</v>
      </c>
      <c r="J68" s="96"/>
      <c r="K68" s="99"/>
    </row>
  </sheetData>
  <sheetProtection selectLockedCells="1" selectUnlockedCells="1"/>
  <printOptions/>
  <pageMargins left="0.15069444444444444" right="0.1625" top="0.49583333333333335" bottom="1.0527777777777778" header="0.23055555555555557" footer="0.7875"/>
  <pageSetup horizontalDpi="300" verticalDpi="300" orientation="landscape" paperSize="9" scale="111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6"/>
  <sheetViews>
    <sheetView workbookViewId="0" topLeftCell="A1">
      <selection activeCell="F5" sqref="F5:F20"/>
    </sheetView>
  </sheetViews>
  <sheetFormatPr defaultColWidth="9.140625" defaultRowHeight="12.75"/>
  <cols>
    <col min="1" max="1" width="9.57421875" style="0" customWidth="1"/>
    <col min="2" max="2" width="25.00390625" style="0" customWidth="1"/>
    <col min="3" max="3" width="12.28125" style="0" customWidth="1"/>
    <col min="4" max="4" width="7.00390625" style="0" customWidth="1"/>
    <col min="5" max="5" width="10.8515625" style="0" customWidth="1"/>
    <col min="6" max="6" width="27.7109375" style="0" customWidth="1"/>
    <col min="7" max="7" width="12.7109375" style="0" customWidth="1"/>
    <col min="8" max="16384" width="11.57421875" style="0" customWidth="1"/>
  </cols>
  <sheetData>
    <row r="1" spans="1:7" ht="12.75">
      <c r="A1" s="100"/>
      <c r="B1" s="100"/>
      <c r="C1" s="100"/>
      <c r="D1" s="100"/>
      <c r="E1" s="101"/>
      <c r="F1" s="101"/>
      <c r="G1" s="101"/>
    </row>
    <row r="2" spans="1:7" ht="13.5" customHeight="1">
      <c r="A2" s="102" t="s">
        <v>48</v>
      </c>
      <c r="B2" s="102" t="s">
        <v>5</v>
      </c>
      <c r="C2" s="102"/>
      <c r="D2" s="100"/>
      <c r="E2" s="102" t="s">
        <v>48</v>
      </c>
      <c r="F2" s="102" t="s">
        <v>5</v>
      </c>
      <c r="G2" s="102"/>
    </row>
    <row r="3" spans="1:7" ht="13.5" customHeight="1">
      <c r="A3" s="102">
        <v>1</v>
      </c>
      <c r="B3" s="103" t="s">
        <v>24</v>
      </c>
      <c r="C3" s="102"/>
      <c r="D3" s="100"/>
      <c r="E3" s="102">
        <v>1</v>
      </c>
      <c r="F3" s="103" t="s">
        <v>53</v>
      </c>
      <c r="G3" s="102"/>
    </row>
    <row r="4" spans="1:7" ht="13.5" customHeight="1">
      <c r="A4" s="102">
        <v>2</v>
      </c>
      <c r="B4" s="103" t="s">
        <v>30</v>
      </c>
      <c r="C4" s="102"/>
      <c r="D4" s="100"/>
      <c r="E4" s="102">
        <v>2</v>
      </c>
      <c r="F4" s="103" t="s">
        <v>54</v>
      </c>
      <c r="G4" s="102"/>
    </row>
    <row r="5" spans="1:7" ht="13.5" customHeight="1">
      <c r="A5" s="102">
        <v>3</v>
      </c>
      <c r="B5" s="103" t="s">
        <v>22</v>
      </c>
      <c r="C5" s="102"/>
      <c r="D5" s="100"/>
      <c r="E5" s="102">
        <v>3</v>
      </c>
      <c r="F5" s="103" t="s">
        <v>17</v>
      </c>
      <c r="G5" s="102"/>
    </row>
    <row r="6" spans="1:7" ht="13.5" customHeight="1">
      <c r="A6" s="102">
        <v>4</v>
      </c>
      <c r="B6" s="103" t="s">
        <v>16</v>
      </c>
      <c r="C6" s="102"/>
      <c r="D6" s="100"/>
      <c r="E6" s="102">
        <v>4</v>
      </c>
      <c r="F6" s="103" t="s">
        <v>19</v>
      </c>
      <c r="G6" s="102"/>
    </row>
    <row r="7" spans="1:7" ht="13.5" customHeight="1">
      <c r="A7" s="102">
        <v>5</v>
      </c>
      <c r="B7" s="103" t="s">
        <v>36</v>
      </c>
      <c r="C7" s="102"/>
      <c r="D7" s="100"/>
      <c r="E7" s="102">
        <v>5</v>
      </c>
      <c r="F7" s="103" t="s">
        <v>25</v>
      </c>
      <c r="G7" s="102"/>
    </row>
    <row r="8" spans="1:7" ht="13.5" customHeight="1">
      <c r="A8" s="102">
        <v>6</v>
      </c>
      <c r="B8" s="103" t="s">
        <v>33</v>
      </c>
      <c r="C8" s="102"/>
      <c r="D8" s="100"/>
      <c r="E8" s="102">
        <v>6</v>
      </c>
      <c r="F8" s="104" t="s">
        <v>15</v>
      </c>
      <c r="G8" s="102"/>
    </row>
    <row r="9" spans="1:7" ht="13.5" customHeight="1">
      <c r="A9" s="102">
        <v>7</v>
      </c>
      <c r="B9" s="103" t="s">
        <v>37</v>
      </c>
      <c r="C9" s="102"/>
      <c r="D9" s="100"/>
      <c r="E9" s="102">
        <v>7</v>
      </c>
      <c r="F9" s="105"/>
      <c r="G9" s="102"/>
    </row>
    <row r="10" spans="1:7" ht="13.5" customHeight="1">
      <c r="A10" s="102">
        <v>8</v>
      </c>
      <c r="B10" s="103" t="s">
        <v>39</v>
      </c>
      <c r="C10" s="102"/>
      <c r="D10" s="100"/>
      <c r="E10" s="102">
        <v>8</v>
      </c>
      <c r="F10" s="105" t="s">
        <v>12</v>
      </c>
      <c r="G10" s="102"/>
    </row>
    <row r="11" spans="1:7" ht="13.5" customHeight="1">
      <c r="A11" s="102">
        <v>9</v>
      </c>
      <c r="B11" s="103" t="s">
        <v>18</v>
      </c>
      <c r="C11" s="102"/>
      <c r="D11" s="100"/>
      <c r="E11" s="102">
        <v>9</v>
      </c>
      <c r="F11" s="105" t="s">
        <v>26</v>
      </c>
      <c r="G11" s="102"/>
    </row>
    <row r="12" spans="1:7" ht="13.5" customHeight="1">
      <c r="A12" s="102">
        <v>10</v>
      </c>
      <c r="B12" s="103" t="s">
        <v>13</v>
      </c>
      <c r="C12" s="102"/>
      <c r="D12" s="100"/>
      <c r="E12" s="102">
        <v>10</v>
      </c>
      <c r="F12" s="103" t="s">
        <v>31</v>
      </c>
      <c r="G12" s="102"/>
    </row>
    <row r="13" spans="1:7" ht="13.5" customHeight="1">
      <c r="A13" s="102">
        <v>11</v>
      </c>
      <c r="B13" s="103" t="s">
        <v>23</v>
      </c>
      <c r="C13" s="102"/>
      <c r="D13" s="100"/>
      <c r="E13" s="102">
        <v>11</v>
      </c>
      <c r="F13" s="103" t="s">
        <v>55</v>
      </c>
      <c r="G13" s="102"/>
    </row>
    <row r="14" spans="1:7" ht="13.5" customHeight="1">
      <c r="A14" s="102">
        <v>12</v>
      </c>
      <c r="B14" s="103" t="s">
        <v>38</v>
      </c>
      <c r="C14" s="102"/>
      <c r="D14" s="100"/>
      <c r="E14" s="102">
        <v>12</v>
      </c>
      <c r="F14" s="103" t="s">
        <v>20</v>
      </c>
      <c r="G14" s="102"/>
    </row>
    <row r="15" spans="1:7" ht="13.5" customHeight="1">
      <c r="A15" s="102">
        <v>13</v>
      </c>
      <c r="B15" s="103" t="s">
        <v>21</v>
      </c>
      <c r="C15" s="102"/>
      <c r="D15" s="100"/>
      <c r="E15" s="102">
        <v>13</v>
      </c>
      <c r="F15" s="104" t="s">
        <v>28</v>
      </c>
      <c r="G15" s="102"/>
    </row>
    <row r="16" spans="1:7" ht="13.5" customHeight="1">
      <c r="A16" s="102">
        <v>14</v>
      </c>
      <c r="B16" s="104" t="s">
        <v>34</v>
      </c>
      <c r="C16" s="102"/>
      <c r="D16" s="100"/>
      <c r="E16" s="102">
        <v>14</v>
      </c>
      <c r="F16" s="103" t="s">
        <v>56</v>
      </c>
      <c r="G16" s="102"/>
    </row>
    <row r="17" spans="1:7" ht="13.5" customHeight="1">
      <c r="A17" s="102">
        <v>15</v>
      </c>
      <c r="B17" s="103" t="s">
        <v>27</v>
      </c>
      <c r="C17" s="102"/>
      <c r="D17" s="100"/>
      <c r="E17" s="102">
        <v>15</v>
      </c>
      <c r="F17" s="104" t="s">
        <v>14</v>
      </c>
      <c r="G17" s="102"/>
    </row>
    <row r="18" spans="1:7" ht="13.5" customHeight="1">
      <c r="A18" s="102">
        <v>16</v>
      </c>
      <c r="B18" s="103" t="s">
        <v>29</v>
      </c>
      <c r="C18" s="106"/>
      <c r="D18" s="100"/>
      <c r="E18" s="102">
        <v>16</v>
      </c>
      <c r="F18" s="103" t="s">
        <v>35</v>
      </c>
      <c r="G18" s="102"/>
    </row>
    <row r="19" spans="1:7" ht="13.5" customHeight="1">
      <c r="A19" s="102">
        <v>17</v>
      </c>
      <c r="B19" s="103" t="s">
        <v>57</v>
      </c>
      <c r="C19" s="102"/>
      <c r="D19" s="100"/>
      <c r="E19" s="102">
        <v>17</v>
      </c>
      <c r="F19" s="107" t="s">
        <v>32</v>
      </c>
      <c r="G19" s="102"/>
    </row>
    <row r="20" spans="1:7" ht="13.5" customHeight="1">
      <c r="A20" s="102">
        <v>18</v>
      </c>
      <c r="B20" s="103"/>
      <c r="C20" s="102"/>
      <c r="D20" s="100"/>
      <c r="E20" s="102">
        <v>18</v>
      </c>
      <c r="F20" s="108"/>
      <c r="G20" s="102"/>
    </row>
    <row r="21" spans="1:7" ht="13.5" customHeight="1">
      <c r="A21" s="102">
        <v>19</v>
      </c>
      <c r="B21" s="103"/>
      <c r="C21" s="102"/>
      <c r="D21" s="100"/>
      <c r="E21" s="102">
        <v>19</v>
      </c>
      <c r="F21" s="109"/>
      <c r="G21" s="102"/>
    </row>
    <row r="22" spans="1:7" ht="13.5" customHeight="1">
      <c r="A22" s="102">
        <v>20</v>
      </c>
      <c r="B22" s="103"/>
      <c r="C22" s="102"/>
      <c r="D22" s="100"/>
      <c r="E22" s="102">
        <v>20</v>
      </c>
      <c r="F22" s="105"/>
      <c r="G22" s="102"/>
    </row>
    <row r="23" spans="1:7" ht="13.5" customHeight="1">
      <c r="A23" s="102">
        <v>21</v>
      </c>
      <c r="B23" s="110"/>
      <c r="C23" s="102"/>
      <c r="D23" s="100"/>
      <c r="E23" s="102">
        <v>21</v>
      </c>
      <c r="F23" s="105"/>
      <c r="G23" s="102"/>
    </row>
    <row r="24" spans="1:7" ht="13.5" customHeight="1">
      <c r="A24" s="102">
        <v>22</v>
      </c>
      <c r="B24" s="111"/>
      <c r="C24" s="102"/>
      <c r="D24" s="100"/>
      <c r="E24" s="102">
        <v>22</v>
      </c>
      <c r="F24" s="105"/>
      <c r="G24" s="102"/>
    </row>
    <row r="25" spans="1:7" ht="13.5" customHeight="1">
      <c r="A25" s="102">
        <v>23</v>
      </c>
      <c r="B25" s="111"/>
      <c r="C25" s="102"/>
      <c r="D25" s="100"/>
      <c r="E25" s="102">
        <v>23</v>
      </c>
      <c r="F25" s="103"/>
      <c r="G25" s="102"/>
    </row>
    <row r="26" spans="1:7" ht="13.5" customHeight="1">
      <c r="A26" s="102">
        <v>24</v>
      </c>
      <c r="B26" s="111"/>
      <c r="C26" s="102"/>
      <c r="D26" s="100"/>
      <c r="E26" s="102">
        <v>24</v>
      </c>
      <c r="F26" s="111"/>
      <c r="G26" s="102"/>
    </row>
  </sheetData>
  <sheetProtection selectLockedCells="1" selectUnlockedCells="1"/>
  <printOptions/>
  <pageMargins left="0.15069444444444444" right="0.1625" top="0.49583333333333335" bottom="1.0527777777777778" header="0.23055555555555557" footer="0.7875"/>
  <pageSetup horizontalDpi="300" verticalDpi="300" orientation="landscape" paperSize="9" scale="111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2016-12-10T15:38:52Z</dcterms:modified>
  <cp:category/>
  <cp:version/>
  <cp:contentType/>
  <cp:contentStatus/>
</cp:coreProperties>
</file>